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raorg.sharepoint.com/sites/StandardsAssurance/Shared Documents/5. S&amp;A Library/1. Recorded current versions - DO NOT EDIT/1. 2020 Standard &amp; Annexes/Annex S3 Risk Assessment Tool/Basic Risk Assessment/"/>
    </mc:Choice>
  </mc:AlternateContent>
  <xr:revisionPtr revIDLastSave="530" documentId="8_{4DDC8F18-A7F0-44A8-BFAD-0FCB69DA807B}" xr6:coauthVersionLast="47" xr6:coauthVersionMax="47" xr10:uidLastSave="{554371A5-A096-4D6D-8864-D48B3DFA8746}"/>
  <bookViews>
    <workbookView xWindow="-120" yWindow="-120" windowWidth="19800" windowHeight="11760" tabRatio="714" firstSheet="2" activeTab="2" xr2:uid="{C532CD66-7872-4201-8FF2-174FE478527C}"/>
  </bookViews>
  <sheets>
    <sheet name="summary" sheetId="13" state="hidden" r:id="rId1"/>
    <sheet name="NEW integrated RA (S + L)" sheetId="24" state="hidden" r:id="rId2"/>
    <sheet name="Coverpage" sheetId="39" r:id="rId3"/>
    <sheet name="Guidance Risk Assessment Tool" sheetId="34" r:id="rId4"/>
    <sheet name="Overview and guidance" sheetId="15" state="hidden" r:id="rId5"/>
    <sheet name="Indiv. cert. Risk Assessment" sheetId="21" state="hidden" r:id="rId6"/>
    <sheet name="Risk assessment l1" sheetId="20" state="hidden" r:id="rId7"/>
    <sheet name="Sheet2" sheetId="2" state="hidden" r:id="rId8"/>
    <sheet name="Group risk assessment L0" sheetId="1" state="hidden" r:id="rId9"/>
    <sheet name="Dashboard" sheetId="31" r:id="rId10"/>
    <sheet name="Basic Risk Assessment DATASHEET" sheetId="30" state="hidden" r:id="rId11"/>
    <sheet name="Supply Chain _Guidance" sheetId="37" r:id="rId12"/>
    <sheet name="Supply Chain_Risk Assessment" sheetId="38" r:id="rId13"/>
  </sheets>
  <definedNames>
    <definedName name="_xlnm._FilterDatabase" localSheetId="10" hidden="1">'Basic Risk Assessment DATASHEET'!$A$1:$K$129</definedName>
    <definedName name="_xlnm._FilterDatabase" localSheetId="1" hidden="1">'NEW integrated RA (S + L)'!$A$2:$J$147</definedName>
    <definedName name="_xlnm.Print_Area" localSheetId="2">Coverpage!$A$1:$M$31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1" l="1"/>
  <c r="J4" i="30" l="1"/>
  <c r="J5" i="30"/>
  <c r="J6" i="30"/>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3" i="30"/>
  <c r="F130" i="30" l="1"/>
  <c r="F131" i="30" l="1"/>
  <c r="F111" i="30"/>
  <c r="F110" i="30"/>
  <c r="F48" i="30" l="1"/>
  <c r="F47" i="30"/>
  <c r="F94" i="30" l="1"/>
  <c r="F93" i="30"/>
  <c r="F92" i="30"/>
  <c r="F71" i="30" l="1"/>
  <c r="F72" i="30"/>
  <c r="F63" i="30"/>
  <c r="F49" i="30"/>
  <c r="F31" i="30"/>
  <c r="F4" i="30"/>
  <c r="F5" i="30"/>
  <c r="F6" i="30"/>
  <c r="F7" i="30"/>
  <c r="F8" i="30"/>
  <c r="F9" i="30"/>
  <c r="F10" i="30"/>
  <c r="F11" i="30"/>
  <c r="F12" i="30"/>
  <c r="F13" i="30"/>
  <c r="F14" i="30"/>
  <c r="F15" i="30"/>
  <c r="F16" i="30"/>
  <c r="F17" i="30"/>
  <c r="F18" i="30"/>
  <c r="F19" i="30"/>
  <c r="F20" i="30"/>
  <c r="F21" i="30"/>
  <c r="F22" i="30"/>
  <c r="F23" i="30"/>
  <c r="F24" i="30"/>
  <c r="F25" i="30"/>
  <c r="F26" i="30"/>
  <c r="F27" i="30"/>
  <c r="F28" i="30"/>
  <c r="F29" i="30"/>
  <c r="F30" i="30"/>
  <c r="F32" i="30"/>
  <c r="F33" i="30"/>
  <c r="F34" i="30"/>
  <c r="F35" i="30"/>
  <c r="F36" i="30"/>
  <c r="F37" i="30"/>
  <c r="F38" i="30"/>
  <c r="F39" i="30"/>
  <c r="F40" i="30"/>
  <c r="F41" i="30"/>
  <c r="F42" i="30"/>
  <c r="F43" i="30"/>
  <c r="F44" i="30"/>
  <c r="F45" i="30"/>
  <c r="F46" i="30"/>
  <c r="F50" i="30"/>
  <c r="F51" i="30"/>
  <c r="F52" i="30"/>
  <c r="F53" i="30"/>
  <c r="F54" i="30"/>
  <c r="F55" i="30"/>
  <c r="F56" i="30"/>
  <c r="F57" i="30"/>
  <c r="F58" i="30"/>
  <c r="F59" i="30"/>
  <c r="F60" i="30"/>
  <c r="F61" i="30"/>
  <c r="F62" i="30"/>
  <c r="F64" i="30"/>
  <c r="F65" i="30"/>
  <c r="F66" i="30"/>
  <c r="F67" i="30"/>
  <c r="F68" i="30"/>
  <c r="F69" i="30"/>
  <c r="F70" i="30"/>
  <c r="F73" i="30"/>
  <c r="F74" i="30"/>
  <c r="F75" i="30"/>
  <c r="F76" i="30"/>
  <c r="F77" i="30"/>
  <c r="F78" i="30"/>
  <c r="F79" i="30"/>
  <c r="F80" i="30"/>
  <c r="F81" i="30"/>
  <c r="F82" i="30"/>
  <c r="F83" i="30"/>
  <c r="F84" i="30"/>
  <c r="F85" i="30"/>
  <c r="F86" i="30"/>
  <c r="F87" i="30"/>
  <c r="F88" i="30"/>
  <c r="F89" i="30"/>
  <c r="F90" i="30"/>
  <c r="F91" i="30"/>
  <c r="F95" i="30"/>
  <c r="F96" i="30"/>
  <c r="F97" i="30"/>
  <c r="F98" i="30"/>
  <c r="F99" i="30"/>
  <c r="F100" i="30"/>
  <c r="F101" i="30"/>
  <c r="F102" i="30"/>
  <c r="F103" i="30"/>
  <c r="F104" i="30"/>
  <c r="F105" i="30"/>
  <c r="F106" i="30"/>
  <c r="F107" i="30"/>
  <c r="F108" i="30"/>
  <c r="F109" i="30"/>
  <c r="F112" i="30"/>
  <c r="F113" i="30"/>
  <c r="F114" i="30"/>
  <c r="F115" i="30"/>
  <c r="F116" i="30"/>
  <c r="F117" i="30"/>
  <c r="F118" i="30"/>
  <c r="F119" i="30"/>
  <c r="F120" i="30"/>
  <c r="F121" i="30"/>
  <c r="F122" i="30"/>
  <c r="F123" i="30"/>
  <c r="F124" i="30"/>
  <c r="F125" i="30"/>
  <c r="F126" i="30"/>
  <c r="F127" i="30"/>
  <c r="F128" i="30"/>
  <c r="F129" i="30"/>
  <c r="F3" i="30"/>
  <c r="E88" i="31" l="1"/>
  <c r="G88" i="31" s="1"/>
  <c r="E76" i="31"/>
  <c r="G76" i="31" s="1"/>
  <c r="E54" i="31"/>
  <c r="G54" i="31" s="1"/>
  <c r="E42" i="31"/>
  <c r="G42" i="31" s="1"/>
  <c r="E35" i="31"/>
  <c r="G35" i="31" s="1"/>
  <c r="E23" i="31"/>
  <c r="G23" i="31" s="1"/>
  <c r="E50" i="31"/>
  <c r="G50" i="31" s="1"/>
  <c r="E85" i="31"/>
  <c r="G85" i="31" s="1"/>
  <c r="E86" i="31"/>
  <c r="G86" i="31" s="1"/>
  <c r="E49" i="31"/>
  <c r="G49" i="31" s="1"/>
  <c r="E47" i="31"/>
  <c r="G47" i="31" s="1"/>
  <c r="E94" i="31"/>
  <c r="G94" i="31" s="1"/>
  <c r="E84" i="31"/>
  <c r="G84" i="31" s="1"/>
  <c r="E70" i="31"/>
  <c r="G70" i="31" s="1"/>
  <c r="E63" i="31"/>
  <c r="G63" i="31" s="1"/>
  <c r="E53" i="31"/>
  <c r="G53" i="31" s="1"/>
  <c r="E48" i="31"/>
  <c r="G48" i="31" s="1"/>
  <c r="E36" i="31"/>
  <c r="G36" i="31" s="1"/>
  <c r="E78" i="31"/>
  <c r="G78" i="31" s="1"/>
  <c r="E79" i="31"/>
  <c r="G79" i="31" s="1"/>
  <c r="E91" i="31"/>
  <c r="G91" i="31" s="1"/>
  <c r="E22" i="31"/>
  <c r="G22" i="31" s="1"/>
  <c r="E83" i="31"/>
  <c r="G83" i="31" s="1"/>
  <c r="E66" i="31"/>
  <c r="G66" i="31" s="1"/>
  <c r="E62" i="31"/>
  <c r="G62" i="31" s="1"/>
  <c r="E52" i="31"/>
  <c r="G52" i="31" s="1"/>
  <c r="E37" i="31"/>
  <c r="G37" i="31" s="1"/>
  <c r="E34" i="31"/>
  <c r="G34" i="31" s="1"/>
  <c r="E64" i="31"/>
  <c r="G64" i="31" s="1"/>
  <c r="E30" i="31"/>
  <c r="G30" i="31" s="1"/>
  <c r="E55" i="31"/>
  <c r="G55" i="31" s="1"/>
  <c r="E31" i="31"/>
  <c r="G31" i="31" s="1"/>
  <c r="E29" i="31"/>
  <c r="G29" i="31" s="1"/>
  <c r="E58" i="31"/>
  <c r="G58" i="31" s="1"/>
  <c r="E80" i="31"/>
  <c r="G80" i="31" s="1"/>
  <c r="E65" i="31"/>
  <c r="G65" i="31" s="1"/>
  <c r="E57" i="31"/>
  <c r="G57" i="31" s="1"/>
  <c r="E51" i="31"/>
  <c r="G51" i="31" s="1"/>
  <c r="E46" i="31"/>
  <c r="G46" i="31" s="1"/>
  <c r="E77" i="31"/>
  <c r="G77" i="31" s="1"/>
  <c r="E56" i="31"/>
  <c r="G56" i="31" s="1"/>
  <c r="E92" i="31"/>
  <c r="G92" i="31" s="1"/>
  <c r="E93" i="31"/>
  <c r="G93" i="31" s="1"/>
  <c r="E59" i="31"/>
  <c r="G59" i="31" s="1"/>
  <c r="E87" i="31"/>
  <c r="G87" i="31" s="1"/>
  <c r="E21" i="31"/>
  <c r="G21" i="31" s="1"/>
  <c r="E14" i="31"/>
  <c r="G14" i="31" s="1"/>
  <c r="E15" i="31"/>
  <c r="G15" i="31" s="1"/>
  <c r="E10" i="31"/>
  <c r="G10" i="31" s="1"/>
  <c r="E16" i="31"/>
  <c r="G16" i="31" s="1"/>
  <c r="E13" i="31"/>
  <c r="G13" i="31" s="1"/>
  <c r="E17" i="31"/>
  <c r="G17" i="31" s="1"/>
  <c r="O64" i="20"/>
  <c r="P64" i="20" s="1"/>
  <c r="O61" i="20"/>
  <c r="P61" i="20" s="1"/>
  <c r="O57" i="20"/>
  <c r="P57" i="20" s="1"/>
  <c r="O45" i="20"/>
  <c r="P45" i="20" s="1"/>
  <c r="O43" i="20"/>
  <c r="P43" i="20" s="1"/>
  <c r="O38" i="20"/>
  <c r="P38" i="20" s="1"/>
  <c r="O32" i="20"/>
  <c r="P32" i="20" s="1"/>
  <c r="O18" i="20"/>
  <c r="P18" i="20" s="1"/>
  <c r="O16" i="20"/>
  <c r="P16" i="20" s="1"/>
  <c r="O10" i="20"/>
  <c r="P10" i="20" s="1"/>
  <c r="M7" i="20"/>
  <c r="P6" i="13"/>
  <c r="Q6" i="13" s="1"/>
  <c r="R6" i="13" s="1"/>
  <c r="P5" i="13"/>
  <c r="Q5" i="13" s="1"/>
  <c r="R5" i="13" s="1"/>
  <c r="K8" i="13"/>
  <c r="K6" i="13"/>
  <c r="K10" i="13"/>
  <c r="K11" i="13"/>
  <c r="K9" i="13"/>
  <c r="K7" i="13"/>
  <c r="K5" i="13"/>
  <c r="K4" i="13"/>
  <c r="K3" i="13"/>
  <c r="K2" i="13"/>
  <c r="P11" i="13"/>
  <c r="Q11" i="13" s="1"/>
  <c r="R11" i="13" s="1"/>
  <c r="P7" i="13"/>
  <c r="Q7" i="13" s="1"/>
  <c r="R7" i="13" s="1"/>
  <c r="P9" i="13"/>
  <c r="Q9" i="13" s="1"/>
  <c r="R9" i="13" s="1"/>
  <c r="P10" i="13"/>
  <c r="Q10" i="13" s="1"/>
  <c r="R10" i="13" s="1"/>
  <c r="P8" i="13"/>
  <c r="Q8" i="13" s="1"/>
  <c r="R8" i="13" s="1"/>
  <c r="P3" i="13"/>
  <c r="Q3" i="13" s="1"/>
  <c r="R3" i="13" s="1"/>
  <c r="P4" i="13"/>
  <c r="Q4" i="13" s="1"/>
  <c r="R4" i="13" s="1"/>
  <c r="P2" i="13"/>
  <c r="Q2" i="13" s="1"/>
  <c r="R2" i="13" s="1"/>
  <c r="P58" i="20" l="1"/>
  <c r="P19" i="20"/>
  <c r="P13" i="20" s="1"/>
  <c r="P8" i="20" s="1"/>
  <c r="P12" i="13"/>
  <c r="Q12" i="13" s="1"/>
  <c r="R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D77DCAB9-A0FF-4DCB-AA30-8E42EAEBFD83}">
      <text>
        <t xml:space="preserve">[Threaded comment]
Your version of Excel allows you to read this threaded comment; however, any edits to it will get removed if the file is opened in a newer version of Excel. Learn more: https://go.microsoft.com/fwlink/?linkid=870924
Comment: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B1906721-8D61-4664-8B67-8D8FA813BAF1}">
      <text>
        <t xml:space="preserve">[Threaded comment]
Your version of Excel allows you to read this threaded comment; however, any edits to it will get removed if the file is opened in a newer version of Excel. Learn more: https://go.microsoft.com/fwlink/?linkid=870924
Comment: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20AD0091-992C-4E2A-9B8F-2790C5B54A87}">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D86FAB50-634A-4CDC-8C53-5B6E1B17CEE8}">
      <text>
        <t xml:space="preserve">[Threaded comment]
Your version of Excel allows you to read this threaded comment; however, any edits to it will get removed if the file is opened in a newer version of Excel. Learn more: https://go.microsoft.com/fwlink/?linkid=870924
Comment:
    Questions that need to be verified at the level of the group members should be included in the internal inspection tool, not in this risk assessment
</t>
      </text>
    </comment>
    <comment ref="I69" authorId="1" shapeId="0" xr:uid="{5EE8AF6A-808A-4DED-AD6A-D677A866E58F}">
      <text>
        <t>[Threaded comment]
Your version of Excel allows you to read this threaded comment; however, any edits to it will get removed if the file is opened in a newer version of Excel. Learn more: https://go.microsoft.com/fwlink/?linkid=870924
Comment:
    Group management does not have the list of under 18 aged group member workers or uner 18 family of group member workers. This could be potentially done in year 1 with under 18 children of group members.
Reply:
    meike totally agree - have changed</t>
      </text>
    </comment>
    <comment ref="F70" authorId="2" shapeId="0" xr:uid="{6E9FE9EA-A14B-4934-808B-1A9E3C98243A}">
      <text>
        <t xml:space="preserve">[Threaded comment]
Your version of Excel allows you to read this threaded comment; however, any edits to it will get removed if the file is opened in a newer version of Excel. Learn more: https://go.microsoft.com/fwlink/?linkid=870924
Comment:
    question for internal inspection
</t>
      </text>
    </comment>
    <comment ref="F92" authorId="3" shapeId="0" xr:uid="{DAB26FE6-4FDB-4EB8-B49D-D6C21318F750}">
      <text>
        <t xml:space="preserve">[Threaded comment]
Your version of Excel allows you to read this threaded comment; however, any edits to it will get removed if the file is opened in a newer version of Excel. Learn more: https://go.microsoft.com/fwlink/?linkid=870924
Comment:
    do we need to specify what is 'significant'?
</t>
      </text>
    </comment>
    <comment ref="H128" authorId="4" shapeId="0" xr:uid="{FD94C455-077A-4296-B815-6804B40ABE96}">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sharedStrings.xml><?xml version="1.0" encoding="utf-8"?>
<sst xmlns="http://schemas.openxmlformats.org/spreadsheetml/2006/main" count="4031" uniqueCount="978">
  <si>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</si>
  <si>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</si>
  <si>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</si>
  <si>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</si>
  <si>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</si>
  <si>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</si>
  <si>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</si>
  <si>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</si>
  <si>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</si>
  <si>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</si>
  <si>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</si>
  <si>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</si>
  <si>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</si>
  <si>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</si>
  <si>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</si>
  <si>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</si>
  <si>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</si>
  <si>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</si>
  <si>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</si>
  <si>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</si>
  <si>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</si>
  <si>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</si>
  <si>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</si>
  <si>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</si>
  <si>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</si>
  <si>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</si>
  <si>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</si>
  <si>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</si>
  <si>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</si>
  <si>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</si>
  <si>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</si>
  <si>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</si>
  <si>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</si>
  <si>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</si>
  <si>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</si>
  <si>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</si>
  <si>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</si>
  <si>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</si>
  <si>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</si>
  <si>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</si>
  <si>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</si>
  <si>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</si>
  <si>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</si>
  <si>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</si>
  <si>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</si>
  <si>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</si>
  <si>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</si>
  <si>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</si>
  <si>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</si>
  <si>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</si>
  <si>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</si>
  <si>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</si>
  <si>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</si>
  <si>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</si>
  <si>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</si>
  <si>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</si>
  <si>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</si>
  <si>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</si>
  <si>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</si>
  <si>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</si>
  <si>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</si>
  <si>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</si>
  <si>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</si>
  <si>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</si>
  <si>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</si>
  <si>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</si>
  <si>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</si>
  <si>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</si>
  <si>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</si>
  <si>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</si>
  <si>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</si>
  <si>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</si>
  <si>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</si>
  <si>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</si>
  <si>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</si>
  <si>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</si>
  <si>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</si>
  <si>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</si>
  <si>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</si>
  <si>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</si>
  <si>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</si>
  <si>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</si>
  <si>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</si>
  <si>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</si>
  <si>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</si>
  <si>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</si>
  <si>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</si>
  <si>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</si>
  <si>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</si>
  <si>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</si>
  <si>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</si>
  <si>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</si>
  <si>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</si>
  <si>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</si>
  <si>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</si>
  <si>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</si>
  <si>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</si>
  <si>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</si>
  <si>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</si>
  <si>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</si>
  <si>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</si>
  <si>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</si>
  <si>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</si>
  <si>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</si>
  <si>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</si>
  <si>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</si>
  <si>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</si>
  <si>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</si>
  <si>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</si>
  <si>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</si>
  <si>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</si>
  <si>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</si>
  <si>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</si>
  <si>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</si>
  <si>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</si>
  <si>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</si>
  <si>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</si>
  <si>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</si>
  <si>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</si>
  <si>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</si>
  <si>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</si>
  <si>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</si>
  <si>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</si>
  <si>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</si>
  <si>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</si>
  <si>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</si>
  <si>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</si>
  <si>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</si>
  <si>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</si>
  <si>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</si>
  <si>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</si>
  <si>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</si>
  <si>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</si>
  <si>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</si>
  <si>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</si>
  <si>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</si>
  <si>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</si>
  <si>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</si>
  <si>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</si>
  <si>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</si>
  <si>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</si>
  <si>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</si>
  <si>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</si>
  <si>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</si>
  <si>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</si>
  <si>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</si>
  <si>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</si>
  <si>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</si>
  <si>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</si>
  <si>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</si>
  <si>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</si>
  <si>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</si>
  <si>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</si>
  <si>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</si>
  <si>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</si>
  <si>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</si>
  <si>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</si>
  <si>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</si>
  <si>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</si>
  <si>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</si>
  <si>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</si>
  <si>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</si>
  <si>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</si>
  <si>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</si>
  <si>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</si>
  <si>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</si>
  <si>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</si>
  <si>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</si>
  <si>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</si>
  <si>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</si>
  <si>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</si>
  <si>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</si>
  <si>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</si>
  <si>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</si>
  <si>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</si>
  <si>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</si>
  <si>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</si>
  <si>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</si>
  <si>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</si>
  <si>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</si>
  <si>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</si>
  <si>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</si>
  <si>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</si>
  <si>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</si>
  <si>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</si>
  <si>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</si>
  <si>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</si>
  <si>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</si>
  <si>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</si>
  <si>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</si>
  <si>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</si>
  <si>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</si>
  <si>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</si>
  <si>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</si>
  <si>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</si>
  <si>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</si>
  <si>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</si>
  <si>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</si>
  <si>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</si>
  <si>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</si>
  <si>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</si>
  <si>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</si>
  <si>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</si>
  <si>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</si>
  <si>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</si>
  <si>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</si>
  <si>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</si>
  <si>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</si>
  <si>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</si>
  <si>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</si>
  <si>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</si>
  <si>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</si>
  <si>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</si>
  <si>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</si>
  <si>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</si>
  <si>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</si>
  <si>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</si>
  <si>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</si>
  <si>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</si>
  <si>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</si>
  <si>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</si>
  <si>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</si>
  <si>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</si>
  <si>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</si>
  <si>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</si>
  <si>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</si>
  <si>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</si>
  <si>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</si>
  <si>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</si>
  <si>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</si>
  <si>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</si>
  <si>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</si>
  <si>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</si>
  <si>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</si>
  <si>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</si>
  <si>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</si>
  <si>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</si>
  <si>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</si>
  <si>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</si>
  <si>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</si>
  <si>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</si>
  <si>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natural_x000D_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</si>
  <si>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</si>
  <si>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</si>
  <si>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</si>
  <si>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</si>
  <si>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</si>
  <si>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</si>
  <si>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</si>
  <si>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</si>
  <si>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</si>
  <si>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</si>
  <si>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</si>
  <si>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</si>
  <si>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</si>
  <si>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</si>
  <si>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</si>
  <si>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</si>
  <si>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</si>
  <si>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</si>
  <si>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</si>
  <si>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</si>
  <si>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</si>
  <si>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</si>
  <si>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</si>
  <si>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</si>
  <si>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</si>
  <si>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</si>
  <si>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</si>
  <si>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</si>
  <si>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</si>
  <si>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</si>
  <si>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</si>
  <si>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</si>
  <si>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</si>
  <si>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</si>
  <si>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</si>
  <si>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</si>
  <si>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</si>
  <si>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</si>
  <si>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</si>
  <si>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</si>
  <si>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</si>
  <si>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</si>
  <si>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</si>
  <si>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</si>
  <si>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</si>
  <si>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</si>
  <si>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</si>
  <si>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</si>
  <si>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</si>
  <si>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</si>
  <si>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</si>
  <si>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</si>
  <si>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</si>
  <si>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</si>
  <si>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</si>
  <si>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</si>
  <si>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</si>
  <si>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</si>
  <si>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Annex S3</t>
  </si>
  <si>
    <t>Risk Assessment Tool</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</si>
  <si>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</si>
  <si>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</si>
  <si>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</si>
  <si>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or contact </t>
    </r>
    <r>
      <rPr>
        <sz val="10"/>
        <color rgb="FF1A52C2"/>
        <rFont val="Century Gothic"/>
        <family val="2"/>
      </rPr>
      <t>info@ra.org</t>
    </r>
    <r>
      <rPr>
        <sz val="10"/>
        <color theme="1"/>
        <rFont val="Century Gothic"/>
        <family val="2"/>
      </rPr>
      <t> </t>
    </r>
  </si>
  <si>
    <t>Document Name:</t>
  </si>
  <si>
    <t>Document Code:</t>
  </si>
  <si>
    <t>Verison:</t>
  </si>
  <si>
    <t>Please note, the Annex S3: Risk Assesment Tool Contains the following Files:</t>
  </si>
  <si>
    <t>Annex S3: Risk Assessment Tool</t>
  </si>
  <si>
    <t>a. Annex S3 Risk Asssement Tool
b.  Annex S3. Part 1.3.5. Climate Change in-Depth Risk Assessment
c. Annex S3. Part 1.6.3. Gender in Depth Risk Assessment
d. Annex S3. Part 5.1.5 Assess-and-Adress in-Depth Risk Assessment</t>
  </si>
  <si>
    <t>Date of first publication:</t>
  </si>
  <si>
    <t>Date of revision:</t>
  </si>
  <si>
    <t>Valid From:</t>
  </si>
  <si>
    <t>Expires by:</t>
  </si>
  <si>
    <t>July 1st, 2020</t>
  </si>
  <si>
    <t>Until further notice</t>
  </si>
  <si>
    <t xml:space="preserve">Developed by: </t>
  </si>
  <si>
    <t xml:space="preserve">Approved by: </t>
  </si>
  <si>
    <t>Rainforest Alliance Department Standards and Assurance</t>
  </si>
  <si>
    <t>Director of Standards and Assurance</t>
  </si>
  <si>
    <t>Linked to:</t>
  </si>
  <si>
    <t>Replaces:</t>
  </si>
  <si>
    <t xml:space="preserve">Applicable to: </t>
  </si>
  <si>
    <t>Certificate Holders</t>
  </si>
  <si>
    <t>Country/Region:</t>
  </si>
  <si>
    <t>Crop:</t>
  </si>
  <si>
    <t xml:space="preserve">Type of Certification: </t>
  </si>
  <si>
    <t>© 2021 Rainforest Alliance. All rights reserved.</t>
  </si>
  <si>
    <t>All crops in the scope of the Rainforest Alliance certification system; please see Certification Rules.</t>
  </si>
  <si>
    <t>Any use of this content including reproduction, modification, distribution or republication, without the prior written consent of Rainforest Alliance is strictly prohibited.</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</si>
  <si>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</si>
  <si>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</si>
  <si>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</si>
  <si>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</si>
  <si>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</si>
  <si>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</si>
  <si>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</si>
  <si>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</si>
  <si>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</si>
  <si>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</si>
  <si>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</si>
  <si>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</si>
  <si>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</si>
  <si>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</si>
  <si>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</si>
  <si>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</si>
  <si>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</si>
  <si>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</si>
  <si>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</si>
  <si>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</si>
  <si>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</si>
  <si>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</si>
  <si>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</si>
  <si>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</si>
  <si>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</si>
  <si>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</si>
  <si>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</si>
  <si>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</si>
  <si>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</si>
  <si>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</si>
  <si>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</si>
  <si>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</si>
  <si>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</si>
  <si>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</si>
  <si>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</si>
  <si>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</si>
  <si>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</si>
  <si>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</si>
  <si>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</si>
  <si>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</si>
  <si>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</si>
  <si>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</si>
  <si>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</si>
  <si>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</si>
  <si>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</si>
  <si>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</si>
  <si>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</si>
  <si>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</si>
  <si>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</si>
  <si>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</si>
  <si>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</si>
  <si>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</si>
  <si>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</si>
  <si>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</si>
  <si>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</si>
  <si>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</si>
  <si>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</si>
  <si>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</si>
  <si>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</si>
  <si>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</si>
  <si>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</si>
  <si>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</si>
  <si>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</si>
  <si>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</si>
  <si>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</si>
  <si>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</si>
  <si>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</si>
  <si>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</si>
  <si>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</si>
  <si>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</si>
  <si>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</si>
  <si>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</si>
  <si>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</si>
  <si>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</si>
  <si>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</si>
  <si>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</si>
  <si>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</si>
  <si>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</si>
  <si>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</si>
  <si>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</si>
  <si>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</si>
  <si>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</si>
  <si>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</si>
  <si>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</si>
  <si>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</si>
  <si>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</si>
  <si>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</si>
  <si>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</si>
  <si>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</si>
  <si>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</si>
  <si>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</si>
  <si>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</si>
  <si>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</si>
  <si>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</si>
  <si>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</si>
  <si>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</si>
  <si>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</si>
  <si>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</si>
  <si>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</si>
  <si>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</si>
  <si>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</si>
  <si>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</si>
  <si>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</si>
  <si>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</si>
  <si>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</si>
  <si>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</si>
  <si>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</si>
  <si>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</si>
  <si>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</si>
  <si>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</si>
  <si>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</si>
  <si>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</si>
  <si>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</si>
  <si>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</si>
  <si>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</si>
  <si>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</si>
  <si>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</si>
  <si>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</si>
  <si>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</si>
  <si>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</si>
  <si>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</si>
  <si>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</si>
  <si>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</si>
  <si>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</si>
  <si>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</si>
  <si>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</si>
  <si>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</si>
  <si>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</si>
  <si>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</si>
  <si>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</si>
  <si>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</si>
  <si>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</si>
  <si>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</si>
  <si>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</si>
  <si>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by_x000D_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</si>
  <si>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</si>
  <si>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</si>
  <si>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</si>
  <si>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</si>
  <si>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workers?_x000D_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</si>
  <si>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the_x000D_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</si>
  <si>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</si>
  <si>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</si>
  <si>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</si>
  <si>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</si>
  <si>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</si>
  <si>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</si>
  <si>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</si>
  <si>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</si>
  <si>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</si>
  <si>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</si>
  <si>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</si>
  <si>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</si>
  <si>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</si>
  <si>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</si>
  <si>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</si>
  <si>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</si>
  <si>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</si>
  <si>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</si>
  <si>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</si>
  <si>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</si>
  <si>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</si>
  <si>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</si>
  <si>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</si>
  <si>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</si>
  <si>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</si>
  <si>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</si>
  <si>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</si>
  <si>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</si>
  <si>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</si>
  <si>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</si>
  <si>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</si>
  <si>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</si>
  <si>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</si>
  <si>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</si>
  <si>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</si>
  <si>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</si>
  <si>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</si>
  <si>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</si>
  <si>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</si>
  <si>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</si>
  <si>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</si>
  <si>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</si>
  <si>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</si>
  <si>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</si>
  <si>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</si>
  <si>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</si>
  <si>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</si>
  <si>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</si>
  <si>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</si>
  <si>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</si>
  <si>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</si>
  <si>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</si>
  <si>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</si>
  <si>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</si>
  <si>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</si>
  <si>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</si>
  <si>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</si>
  <si>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</si>
  <si>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</si>
  <si>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</si>
  <si>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</si>
  <si>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</si>
  <si>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</si>
  <si>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</si>
  <si>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</si>
  <si>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</si>
  <si>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</si>
  <si>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</si>
  <si>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</si>
  <si>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</si>
  <si>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</si>
  <si>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</si>
  <si>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</si>
  <si>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</si>
  <si>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</si>
  <si>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</si>
  <si>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</si>
  <si>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</si>
  <si>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</si>
  <si>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</si>
  <si>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</si>
  <si>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</si>
  <si>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</si>
  <si>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</si>
  <si>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</si>
  <si>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</si>
  <si>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</si>
  <si>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</si>
  <si>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</si>
  <si>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</si>
  <si>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</si>
  <si>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</si>
  <si>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</si>
  <si>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</si>
  <si>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</si>
  <si>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</si>
  <si>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</si>
  <si>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</si>
  <si>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</si>
  <si>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</si>
  <si>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</si>
  <si>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</si>
  <si>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</si>
  <si>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</si>
  <si>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</si>
  <si>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</si>
  <si>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</si>
  <si>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</si>
  <si>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</si>
  <si>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</si>
  <si>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</si>
  <si>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</si>
  <si>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</si>
  <si>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</si>
  <si>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</si>
  <si>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</si>
  <si>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</si>
  <si>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</si>
  <si>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</si>
  <si>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</si>
  <si>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</si>
  <si>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</si>
  <si>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</si>
  <si>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</si>
  <si>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</si>
  <si>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</si>
  <si>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</si>
  <si>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</si>
  <si>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</si>
  <si>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</si>
  <si>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</si>
  <si>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</si>
  <si>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</si>
  <si>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</si>
  <si>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</si>
  <si>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</si>
  <si>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</si>
  <si>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</si>
  <si>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</si>
  <si>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</si>
  <si>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</si>
  <si>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</si>
  <si>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</si>
  <si>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</si>
  <si>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</si>
  <si>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</si>
  <si>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</si>
  <si>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</si>
  <si>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</si>
  <si>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</si>
  <si>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</si>
  <si>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</si>
  <si>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</si>
  <si>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</si>
  <si>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</si>
  <si>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</si>
  <si>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</si>
  <si>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</si>
  <si>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</si>
  <si>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</si>
  <si>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</si>
  <si>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</si>
  <si>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</si>
  <si>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</si>
  <si>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</si>
  <si>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</si>
  <si>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</si>
  <si>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</si>
  <si>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</si>
  <si>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</si>
  <si>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</si>
  <si>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</si>
  <si>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</si>
  <si>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</si>
  <si>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</si>
  <si>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</si>
  <si>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</si>
  <si>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</si>
  <si>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</si>
  <si>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</si>
  <si>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</si>
  <si>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</si>
  <si>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</si>
  <si>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</si>
  <si>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</si>
  <si>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</si>
  <si>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</si>
  <si>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</si>
  <si>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</si>
  <si>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</si>
  <si>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</si>
  <si>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</si>
  <si>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</si>
  <si>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</si>
  <si>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</si>
  <si>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</si>
  <si>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</si>
  <si>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</si>
  <si>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</si>
  <si>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</si>
  <si>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</si>
  <si>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</si>
  <si>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</si>
  <si>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</si>
  <si>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</si>
  <si>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</si>
  <si>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</si>
  <si>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</si>
  <si>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</si>
  <si>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</si>
  <si>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</si>
  <si>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</si>
  <si>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</si>
  <si>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</si>
  <si>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</si>
  <si>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</si>
  <si>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</si>
  <si>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</si>
  <si>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</si>
  <si>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</si>
  <si>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</si>
  <si>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</si>
  <si>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</si>
  <si>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</si>
  <si>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</si>
  <si>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</si>
  <si>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</si>
  <si>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</si>
  <si>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</si>
  <si>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</si>
  <si>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</si>
  <si>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</si>
  <si>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</si>
  <si>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</si>
  <si>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</si>
  <si>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</si>
  <si>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</si>
  <si>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</si>
  <si>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</si>
  <si>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</si>
  <si>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</si>
  <si>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</si>
  <si>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</si>
  <si>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</si>
  <si>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</si>
  <si>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</si>
  <si>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</si>
  <si>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</si>
  <si>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</si>
  <si>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</si>
  <si>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</si>
  <si>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</si>
  <si>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</si>
  <si>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</si>
  <si>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</si>
  <si>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</si>
  <si>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</si>
  <si>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</si>
  <si>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</si>
  <si>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</si>
  <si>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</si>
  <si>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</si>
  <si>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</si>
  <si>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</si>
  <si>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</si>
  <si>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</si>
  <si>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</si>
  <si>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</si>
  <si>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</si>
  <si>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</si>
  <si>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</si>
  <si>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</si>
  <si>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</si>
  <si>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</si>
  <si>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</si>
  <si>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</si>
  <si>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</si>
  <si>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</si>
  <si>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</si>
  <si>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</si>
  <si>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</si>
  <si>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</si>
  <si>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</si>
  <si>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</si>
  <si>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</si>
  <si>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</si>
  <si>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</si>
  <si>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</si>
  <si>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</si>
  <si>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</si>
  <si>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</si>
  <si>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</si>
  <si>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</si>
  <si>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</si>
  <si>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</si>
  <si>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</si>
  <si>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</si>
  <si>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</si>
  <si>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</si>
  <si>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</si>
  <si>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</si>
  <si>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</si>
  <si>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</si>
  <si>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</si>
  <si>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</si>
  <si>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</si>
  <si>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</si>
  <si>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</si>
  <si>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</si>
  <si>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</si>
  <si>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</si>
  <si>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</si>
  <si>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</si>
  <si>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</si>
  <si>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</si>
  <si>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</si>
  <si>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</si>
  <si>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</si>
  <si>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</si>
  <si>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Rainforest Alliance Basic Farm Risk Assessment Tool</t>
  </si>
  <si>
    <t>Type of Certificate Holder (Select)</t>
  </si>
  <si>
    <t xml:space="preserve">Management </t>
  </si>
  <si>
    <t>Standard requirement</t>
  </si>
  <si>
    <t>Question #</t>
  </si>
  <si>
    <t>Answer (Select)</t>
  </si>
  <si>
    <t>Mitigation measure</t>
  </si>
  <si>
    <t>Certificate Holder's own mitigation measure</t>
  </si>
  <si>
    <t>1.2.10 Farm area</t>
  </si>
  <si>
    <t>Deforestation/ encroachment and  Native vegetation cover</t>
  </si>
  <si>
    <t>2.1 Traceability</t>
  </si>
  <si>
    <t xml:space="preserve"> Intermediaries</t>
  </si>
  <si>
    <t>Harvested volumes</t>
  </si>
  <si>
    <t>Farm operators</t>
  </si>
  <si>
    <t>Productivity and profitability, relates to: 2.1.2 harvested yield; 1.3.6 financial inputs and skills; 1.3.7 diversification; 3.1. production costs and Living Income</t>
  </si>
  <si>
    <t>Access to finance, inputs and knowledge</t>
  </si>
  <si>
    <t xml:space="preserve">Farming Practices </t>
  </si>
  <si>
    <t>4.6 Agrochemicals management</t>
  </si>
  <si>
    <t>Use of prohinited agrochemicals</t>
  </si>
  <si>
    <t>4.4 Soil fertility and conservation</t>
  </si>
  <si>
    <t>5.1 Assess-and-Address</t>
  </si>
  <si>
    <t>Equal opportunities and prevention of discrimination</t>
  </si>
  <si>
    <r>
      <rPr>
        <b/>
        <sz val="11"/>
        <color theme="1"/>
        <rFont val="Calibri"/>
        <family val="2"/>
        <scheme val="minor"/>
      </rPr>
      <t>Clarification:</t>
    </r>
    <r>
      <rPr>
        <sz val="11"/>
        <color theme="1"/>
        <rFont val="Calibri"/>
        <family val="2"/>
        <scheme val="minor"/>
      </rPr>
      <t xml:space="preserve">
Migrant workers: foreign or from within the country
Specific ethnic minorities: any ethnicities which are not the majority within the workforce
Indigenous Peoples: where applicable</t>
    </r>
  </si>
  <si>
    <t>Family workers</t>
  </si>
  <si>
    <t>Labor providers</t>
  </si>
  <si>
    <t>Freedom of movement</t>
  </si>
  <si>
    <t>1.6 Gender equality</t>
  </si>
  <si>
    <t>5.7 Housing and living conditions</t>
  </si>
  <si>
    <t>Workers and their families living on-site</t>
  </si>
  <si>
    <t>6.1.3 / 6.1.4 HCV assessment</t>
  </si>
  <si>
    <t xml:space="preserve">6.2 Conservation and enhancement of natural ecosystems and vegetation </t>
  </si>
  <si>
    <t>Natural  vegetation</t>
  </si>
  <si>
    <t>Certificate Holder's own risks identified</t>
  </si>
  <si>
    <t>Answer</t>
  </si>
  <si>
    <t>Concat 1 (Do not Change)</t>
  </si>
  <si>
    <t>Mitigation self-assessment – risk questions (Lookup)</t>
  </si>
  <si>
    <t>Concat 2(Do not Change)</t>
  </si>
  <si>
    <t>Mitigation actions to be included in the Management Plan recommended by the Rainforest Alliance (alternative mitigation measures are allowed if considered more appropriate for the context) (Lookup)</t>
  </si>
  <si>
    <t>1) Set up a clear traceability flow, that includes the documented and physical traceability rules for all actors in your supply chain (farmers, subcontractors, intermediary, processing units, transport, collection centers, management etc.).
2) Train all actors on your traceability procedure. This includes the intermediaries and/or subcontractors.
3) Monitor traceability and record keeping at all actors. 
4) Monitoring intermediaries especially during the harvest period. For monitoring, verify calibration of scales and record keeping at intermediaries and cross-check with information of sales from a sample of producers.</t>
  </si>
  <si>
    <t xml:space="preserve">1) Set up a clear traceability flow, that includes the documented and physical traceability rules for all actors in your supply chain (farmers, processing units, transport, collection centers, management etc.).
2) Train all actors on your traceability procedure.
3) Monitor traceability and record keeping at all actors. </t>
  </si>
  <si>
    <t>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For subcontractors, verifying if all subcontractors comply with the traceability procedure and all requirements in the standard that apply to them is part of the self-assessment.</t>
  </si>
  <si>
    <t xml:space="preserve">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t>
  </si>
  <si>
    <t>1) Include administration/keeping of receipts in training plan.
2) The group supports the farmer to keep the receipts at the same place (ex: plastic folder).
3) Put up signs to encourage farmers to keep receipts
4) Monitor keeping of receipts</t>
  </si>
  <si>
    <t>Do you/will you (management) only handle Rainforest Alliance certified product and/or only buy from Rainforest Alliance certified producers?</t>
  </si>
  <si>
    <t>1) Implement a system for identifying the products originating from certified producers by means of physical or visual identification and in the tracebaility documents (receipts, registry, etc.).
2) Example of visual identification can be tags on the bags during the product transportation and storage</t>
  </si>
  <si>
    <t>Do group members have access to different market outlets / different buyers for their certified product?</t>
  </si>
  <si>
    <t>1) Information on harvested volumes based on deliveries might not be reliable, therefore, put a system in place to get information on harvested volumes (this can be done by asking  producers directly through out the year or during internal inspections).
2) Collect the information on harvested volume throughout the year (monthly basis) instead of once a year during internal inspections</t>
  </si>
  <si>
    <t>1) Guarantee that the farm manager is trained on the Rainforest Alliance standard requirements, has thorough and detailed understanding of the internal inspections process, records, analyzed data and is aware of the traceability requirements.
2) Check if farm operator also manages non-certified farms and if so, encourage to include them in the certified group as well.
3) Always invite the farm operator to trainings (on traceability and other topics)</t>
  </si>
  <si>
    <t>Is the average yield of the certified crop of the group members at or above the optimum yield level in your region?</t>
  </si>
  <si>
    <t>1) Train staff to recognise and prioritise production constraints in field
2) Identify the main productivity constraints in the field
3) Establish trials and business model farms to showcase impact of rejuvenation, fertilisation and good pest and disease control</t>
  </si>
  <si>
    <t>Do all group members have access to finance, agricultural inputs and adequate knowledge to optimize productivity?</t>
  </si>
  <si>
    <t>1) Identify the main needs among group members regarding inputs and knowledge.
2) Support group members with training on finance, business management and understanding production costs and net income (self-selected requirement 1.3.6)
3) If needed, facilitate accesss to financial services (e.g. loans for farm investments) (self-selected requirement 1.3.6)</t>
  </si>
  <si>
    <t>Do all group members earn a living income with the production of the certified crop?</t>
  </si>
  <si>
    <t>1) Assess the total net income for a representative sample of group member households, using the Living Income benchmark (self-selected requirement 3.1.8).
2) Support group members with training on finance, business management and understanding production costs and net income (self-selected requirement 1.3.6)
3) If needed, facilitate accesss to financial services (e.g. loans for farm investments) (self-selected requirement 1.3.6)
4) Support group members to make informed decisions on income diversification strategies, e.g. other income generating activities, product upgrading (self-selected requirement 1.3.7)</t>
  </si>
  <si>
    <t>Review the Agrochemicals Rainforest Alliance Prohibited List :
Is it common practice in the region to use one or more of the agrochemicals from the Rainforest Alliance Prohibited List on the farm?</t>
  </si>
  <si>
    <t xml:space="preserve">In case use of banned pesticide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</si>
  <si>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 xml:space="preserve">Review the Agrochemicals Rainforest Alliance Prohibited List :
do you use one or more of the agrochemicals from the Rainforest Alliance Prohibited List on the farm? </t>
  </si>
  <si>
    <t>Is it common practice that producers firstly try biological, physical, and other non-chemical control methods (IPM) for pest control before using agrochemicals?</t>
  </si>
  <si>
    <t>1) Pay special attention to compliance with chapter 4.5 of the Agricultural Standard. In case needed, contact a local university or extension service for development of the Integrated Pest Management procedure. Identify sources for the purchase of lower toxicity agrochemicals as well as non-chemical pest control products.
2) Make sure all members have the necessary knowledge and skills to apply Integrated Pest Management.
3) Train members on record keeping.
4) Monitor use of agrochemicals and application of IPM procedure by group members (including record keeping), during application time.</t>
  </si>
  <si>
    <t xml:space="preserve">Is it common practice that group members and/or their workers use Personal Protective Equipment (PPE) for application of agrochemicals? </t>
  </si>
  <si>
    <t>1) Ensure availability of sufficient PPE for all those applying agrochemicals.
2) Develop and implement management policies on the provision of sufficient and appropriate PPE and correct use of these PPE.
3) Make sure all those applying agrochemicals are trained on correct application of the agrochemicals and correct use of PPE.
4) Group members trained on the risk of using highly hazardous agrochemicals.
5) Explore the option of developing spray teams to replace agrochemical application by individual group members.
6) Monitor the use of PPEs during application time.</t>
  </si>
  <si>
    <t>1) Make an assessment among the workers on the reasons for not using PPE.
2) Use the outcomes of this assessment to define the measures.
3) Develop and implement management policies on the provision of sufficient and appropriate PPE and correct use of these PPE.
4) Make sure all those applying agrochemicals are trained on correct application of the agrochemicals and PPE.
5) Ensure availability of sufficient PPE for all those applying agrochemicals.
6) Monitor the use of PPEs during application time.</t>
  </si>
  <si>
    <t>1) Assess whether the area is suitable for crop cultivation and consider what crops are suitable for these areas.
2) In some cases: improve drainage and/or conserve protective vegetation</t>
  </si>
  <si>
    <t xml:space="preserve">1) Keep soil covered to reduce evapotransperation.
2) Assure deep-rooting crops are used.  
3) Consider mixed cropping, preferable with shrub / tree crops  
4) Provide shade
5)  When irrigating: assure water losses are minimised and check if lime/salt crusts are found in upper layer. If so, consult a soil institute.                                             </t>
  </si>
  <si>
    <t>Is information about the grievance mechanism and the assess-and-address committee visible and accessible to all individuals, workers, communities and/or civil society?</t>
  </si>
  <si>
    <t>Check and update public display regularly to make sure information is still correct, visible and accessible to all; including languages of local and temporary staff</t>
  </si>
  <si>
    <t>Are any of the following populations present on or near the farm or group: Migrant workers; Specific ethnic minorities; Indigenous people; people that do not speak the dominant language in the country and region?</t>
  </si>
  <si>
    <t>1) Assess whether members of these populations are working on the farm or contracted by group members.
2) Make sure that group and farm management is aware of the kind of populations that are present and registers their specifics: kind of population, number (estimation), language and other where relevant</t>
  </si>
  <si>
    <t>Are any of the following populations present on or near the farm or group: 1) Migrant workers (foreign or from within the country) 2) Specific ethnic minorities (any ethnicities which are not the largest ethnicity within the workforce) 3) Indigenous people (where applicable) 4) People that do not speak the dominant language in the country and region</t>
  </si>
  <si>
    <t xml:space="preserve">Is management regularly taking targeted actions to prevent violence and harassment (including sexual harassment)? </t>
  </si>
  <si>
    <r>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t>
    </r>
    <r>
      <rPr>
        <b/>
        <sz val="10"/>
        <rFont val="Calibri"/>
        <family val="2"/>
        <scheme val="minor"/>
      </rPr>
      <t>Please note</t>
    </r>
    <r>
      <rPr>
        <sz val="10"/>
        <rFont val="Calibri"/>
        <family val="2"/>
        <scheme val="minor"/>
      </rPr>
      <t>: in most cases workplace violence and harassment will relate to experiences faced by women. However risks are also faced by men. Ensure your answers cover risks in relation to all workers regardless of gender.</t>
    </r>
  </si>
  <si>
    <t>Has the Grievance Committee shared contact details of an external trust person/organization especially for sexual harassment with workers?</t>
  </si>
  <si>
    <t>Provide all workers with contact details of a local and neutral external trust person/institute that is able to address cases of sexual harassment</t>
  </si>
  <si>
    <t>Is there a risk that farm group members are not validating hired workers' ages at the time they are hired?</t>
  </si>
  <si>
    <t>1) Communicate to all farmers who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</si>
  <si>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make note of this when hiring workers?</t>
  </si>
  <si>
    <t>Low, Medium &amp; High According to Rainforest Alliance risk maps on Child Labor</t>
  </si>
  <si>
    <r>
      <rPr>
        <b/>
        <sz val="10"/>
        <color rgb="FF000000"/>
        <rFont val="Calibri"/>
        <family val="2"/>
        <scheme val="minor"/>
      </rPr>
      <t>Medium &amp; High:</t>
    </r>
    <r>
      <rPr>
        <sz val="10"/>
        <color rgb="FF000000"/>
        <rFont val="Calibri"/>
        <family val="2"/>
        <scheme val="minor"/>
      </rPr>
      <t xml:space="preserve">
Conduct a review once per year to verify that there are identity documents on file for all workers under the age of 18; 
</t>
    </r>
    <r>
      <rPr>
        <b/>
        <sz val="10"/>
        <color rgb="FF000000"/>
        <rFont val="Calibri"/>
        <family val="2"/>
        <scheme val="minor"/>
      </rPr>
      <t xml:space="preserve">Low risk:
</t>
    </r>
    <r>
      <rPr>
        <sz val="10"/>
        <color rgb="FF000000"/>
        <rFont val="Calibri"/>
        <family val="2"/>
        <scheme val="minor"/>
      </rPr>
      <t>No additional action needed</t>
    </r>
  </si>
  <si>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and status.
4) Ensure information about age from which children can work and circumstances under which are clearly communicated to staff and workers.</t>
  </si>
  <si>
    <r>
      <rPr>
        <b/>
        <sz val="10"/>
        <rFont val="Calibri"/>
        <family val="2"/>
        <scheme val="minor"/>
      </rPr>
      <t>Low Risk:</t>
    </r>
    <r>
      <rPr>
        <sz val="10"/>
        <rFont val="Calibri"/>
        <family val="2"/>
        <scheme val="minor"/>
      </rPr>
      <t xml:space="preserve">
Communicate this list to all group members that hire young workers
</t>
    </r>
    <r>
      <rPr>
        <b/>
        <sz val="10"/>
        <rFont val="Calibri"/>
        <family val="2"/>
        <scheme val="minor"/>
      </rPr>
      <t>Medium &amp; High Risk:</t>
    </r>
    <r>
      <rPr>
        <sz val="10"/>
        <rFont val="Calibri"/>
        <family val="2"/>
        <scheme val="minor"/>
      </rPr>
      <t xml:space="preserve">
1) Communicate this list to all group members and;
2) Through training and child labor monitoring, ensure members are aware that workers younger than 18 cannot perform these hazardous tasks.
3) Check with internal inspections whether the list exists, is being communicated and that child labor monitoring takes place focusing on hazardous tasks </t>
    </r>
  </si>
  <si>
    <r>
      <rPr>
        <b/>
        <sz val="10"/>
        <rFont val="Calibri"/>
        <family val="2"/>
        <scheme val="minor"/>
      </rPr>
      <t>Low Risk:</t>
    </r>
    <r>
      <rPr>
        <sz val="10"/>
        <rFont val="Calibri"/>
        <family val="2"/>
        <scheme val="minor"/>
      </rPr>
      <t xml:space="preserve">
List the tasks and processes that involve hazardous working conditions ; communicate this to all group members.
</t>
    </r>
    <r>
      <rPr>
        <b/>
        <sz val="10"/>
        <rFont val="Calibri"/>
        <family val="2"/>
        <scheme val="minor"/>
      </rPr>
      <t xml:space="preserve">Medium and High Risk:
</t>
    </r>
    <r>
      <rPr>
        <sz val="10"/>
        <rFont val="Calibri"/>
        <family val="2"/>
        <scheme val="minor"/>
      </rPr>
      <t>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t>
    </r>
  </si>
  <si>
    <t xml:space="preserve">1) List the hazardous tasks / processes and ensure all supervisors are aware that workers younger than 18 cannot perform these. 
2) Check whether supervisors and young workers are aware of the hazardous tasks / processes and whether workers younger than 18 do not perform hazardous tasks/processes. </t>
  </si>
  <si>
    <t>Low, Medium &amp; High risks</t>
  </si>
  <si>
    <r>
      <rPr>
        <b/>
        <sz val="10"/>
        <color rgb="FF000000"/>
        <rFont val="Calibri"/>
        <family val="2"/>
        <scheme val="minor"/>
      </rPr>
      <t>Low risk:</t>
    </r>
    <r>
      <rPr>
        <sz val="10"/>
        <color rgb="FF000000"/>
        <rFont val="Calibri"/>
        <family val="2"/>
        <scheme val="minor"/>
      </rPr>
      <t xml:space="preserve">
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r>
    <r>
      <rPr>
        <b/>
        <sz val="10"/>
        <color rgb="FF000000"/>
        <rFont val="Calibri"/>
        <family val="2"/>
        <scheme val="minor"/>
      </rPr>
      <t xml:space="preserve">Medium &amp; High Risk:
</t>
    </r>
    <r>
      <rPr>
        <sz val="10"/>
        <color rgb="FF000000"/>
        <rFont val="Calibri"/>
        <family val="2"/>
        <scheme val="minor"/>
      </rPr>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r>
  </si>
  <si>
    <t>Is there a risk that children of mandatory schooling age of group staff, or group members, or children of workers, do not attend school within a safe walking / traveling distance? (Use the map of the group area to assess this)</t>
  </si>
  <si>
    <t xml:space="preserve"> 1) create awareness about importance of education with group members and discuss ways with members how group can support children's education
2)  Identify in internal inspections if there are group members whose children have a higher risk of not attending school due to larger distance or other accessibility issues
3) Identify and implement steps to support the family so that children can attend school (directly or through the Department for Education or VSLAs) </t>
  </si>
  <si>
    <t>Low, medium&amp; High risk</t>
  </si>
  <si>
    <t xml:space="preserve">No additional action needed
</t>
  </si>
  <si>
    <t xml:space="preserve">Are children living on-site and of mandatory schooling age going to school within safe walking distance or at reasonable traveling distance using safe transport? </t>
  </si>
  <si>
    <r>
      <rPr>
        <b/>
        <sz val="10"/>
        <color rgb="FF000000"/>
        <rFont val="Calibri"/>
        <family val="2"/>
        <scheme val="minor"/>
      </rPr>
      <t>Low:</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t>
    </r>
    <r>
      <rPr>
        <b/>
        <sz val="10"/>
        <color rgb="FF000000"/>
        <rFont val="Calibri"/>
        <family val="2"/>
        <scheme val="minor"/>
      </rPr>
      <t>Medium &amp; high risk</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r>
  </si>
  <si>
    <r>
      <rPr>
        <b/>
        <sz val="10"/>
        <rFont val="Calibri"/>
        <family val="2"/>
        <scheme val="minor"/>
      </rPr>
      <t>Medium &amp; High risk:</t>
    </r>
    <r>
      <rPr>
        <sz val="10"/>
        <rFont val="Calibri"/>
        <family val="2"/>
        <scheme val="minor"/>
      </rPr>
      <t xml:space="preserve">
Coordinate with the local school and request to be informed should any of the children living on site drop out or attend very irregularly [ensure this process is aligned with national law on data protection]
</t>
    </r>
    <r>
      <rPr>
        <b/>
        <sz val="10"/>
        <rFont val="Calibri"/>
        <family val="2"/>
        <scheme val="minor"/>
      </rPr>
      <t>Low:</t>
    </r>
    <r>
      <rPr>
        <sz val="10"/>
        <rFont val="Calibri"/>
        <family val="2"/>
        <scheme val="minor"/>
      </rPr>
      <t xml:space="preserve">
No additional action needed</t>
    </r>
  </si>
  <si>
    <t>Is there a risk that under-18s perform work on the farm?</t>
  </si>
  <si>
    <t>Medium and High</t>
  </si>
  <si>
    <r>
      <rPr>
        <b/>
        <sz val="10"/>
        <color rgb="FF000000"/>
        <rFont val="Calibri"/>
        <family val="2"/>
        <scheme val="minor"/>
      </rPr>
      <t>Medium and high risk</t>
    </r>
    <r>
      <rPr>
        <sz val="10"/>
        <color rgb="FF000000"/>
        <rFont val="Calibri"/>
        <family val="2"/>
        <scheme val="minor"/>
      </rPr>
      <t xml:space="preserve">:
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Rainforest Alliance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
</t>
    </r>
    <r>
      <rPr>
        <b/>
        <sz val="10"/>
        <color rgb="FF000000"/>
        <rFont val="Calibri"/>
        <family val="2"/>
        <scheme val="minor"/>
      </rPr>
      <t xml:space="preserve">Low:
</t>
    </r>
    <r>
      <rPr>
        <sz val="10"/>
        <color rgb="FF000000"/>
        <rFont val="Calibri"/>
        <family val="2"/>
        <scheme val="minor"/>
      </rPr>
      <t>1) Supervisors and workers are informed about policy of hiring young workers, including the age from which children can be hired individually, in accordance with the Rainforest Alliance Standard as well as the national law.</t>
    </r>
  </si>
  <si>
    <t>Is there a risk that under-18s perform hazardous and/or under-age work on any farm within the group?</t>
  </si>
  <si>
    <r>
      <rPr>
        <b/>
        <sz val="10"/>
        <rFont val="Calibri"/>
        <family val="2"/>
        <scheme val="minor"/>
      </rPr>
      <t>Medium &amp; High risk</t>
    </r>
    <r>
      <rPr>
        <sz val="10"/>
        <rFont val="Calibri"/>
        <family val="2"/>
        <scheme val="minor"/>
      </rPr>
      <t xml:space="preserve">
1) Inform members about the policy regarding child work, including the age from which children can support their parents, and from which age children can be hired individually to conduct light and / or regular work on other people’s farms, in accordance with the Rainforest Alliance Standard as well as national law.
2) 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workers supervisors and hired workers themselves. 
</t>
    </r>
    <r>
      <rPr>
        <b/>
        <sz val="10"/>
        <rFont val="Calibri"/>
        <family val="2"/>
        <scheme val="minor"/>
      </rPr>
      <t>Low risk:</t>
    </r>
    <r>
      <rPr>
        <sz val="10"/>
        <rFont val="Calibri"/>
        <family val="2"/>
        <scheme val="minor"/>
      </rPr>
      <t xml:space="preserve">
1) Inform members about the policy regarding child work, including the age from which children can support their parents, and from which age children can be hired individually to conduct light and / or regular work on other people’s farms, in accordance with the Rainforest Alliance Standard as well as the national law.
2) Explain the assess and address model to members to promote transparency about child labor risks and support solutions to mitigate the risk</t>
    </r>
  </si>
  <si>
    <t>Medium and High According to Rainforest Alliance risk maps on Child Labor</t>
  </si>
  <si>
    <r>
      <rPr>
        <b/>
        <sz val="10"/>
        <rFont val="Calibri"/>
        <family val="2"/>
        <scheme val="minor"/>
      </rPr>
      <t>Low Risk</t>
    </r>
    <r>
      <rPr>
        <sz val="10"/>
        <rFont val="Calibri"/>
        <family val="2"/>
        <scheme val="minor"/>
      </rPr>
      <t xml:space="preserve">: 
1. Check whether a government system exists to register or license labor providers. If so, inform members that any labor provider they use must be registered/licensed and their registration/license number documented.
2. Communicate to members that they must pay all recruitment-related fees and costs to labor providers, workers should not pay recruitment fees or costs.
3. Communicate to members that labor providers they use must comply with all wages and contracts (5.3) and working conditions (5.5) requirements.
</t>
    </r>
    <r>
      <rPr>
        <strike/>
        <sz val="10"/>
        <rFont val="Calibri"/>
        <family val="2"/>
        <scheme val="minor"/>
      </rPr>
      <t xml:space="preserve">
</t>
    </r>
    <r>
      <rPr>
        <b/>
        <sz val="10"/>
        <rFont val="Calibri"/>
        <family val="2"/>
        <scheme val="minor"/>
      </rPr>
      <t xml:space="preserve">Medium &amp; High risk:
</t>
    </r>
    <r>
      <rPr>
        <sz val="10"/>
        <rFont val="Calibri"/>
        <family val="2"/>
        <scheme val="minor"/>
      </rPr>
      <t>1. Implement all "low risk" mitigation steps, plus:
2. Members should sign written contracts with all labor providers they use, documenting registration/license number, fees/costs paid from member to labor recruiter, prohibition on charging workers recruitment fees, prohibition of using fraudulent/coercive practices, and requirement to comply with 5.3 and 5.5.
3. Check, through internal inspections or assess-and-address monitoring, whether members have contracts in place with labor providers.
 4. Verify, through internal inspections or assess-and-address monitoring, that labor providers did not use any fraudulent or coercive recruitment practices.</t>
    </r>
  </si>
  <si>
    <t>Low, medium and High risk</t>
  </si>
  <si>
    <r>
      <rPr>
        <b/>
        <sz val="10"/>
        <rFont val="Calibri"/>
        <family val="2"/>
        <scheme val="minor"/>
      </rPr>
      <t xml:space="preserve">Low risk: </t>
    </r>
    <r>
      <rPr>
        <sz val="10"/>
        <rFont val="Calibri"/>
        <family val="2"/>
        <scheme val="minor"/>
      </rPr>
      <t xml:space="preserve">
1. Check whether a government system exists to register or license labor providers. If so, any labor providers used must be registered/licensed and their registration/license number documented.
2. Ensure that farm/group management pays all recruitment-related fees and costs to labor providers, workers should not pay recruitment fees or costs.
3. Communicate to labor providers that they must comply with all wages and contracts (5.3) and working conditions (5.5) requirements as long as workers are in their custody.
</t>
    </r>
    <r>
      <rPr>
        <b/>
        <sz val="10"/>
        <rFont val="Calibri"/>
        <family val="2"/>
        <scheme val="minor"/>
      </rPr>
      <t>Medium and High risk:</t>
    </r>
    <r>
      <rPr>
        <sz val="10"/>
        <rFont val="Calibri"/>
        <family val="2"/>
        <scheme val="minor"/>
      </rPr>
      <t xml:space="preserve">
1. Implement all "low risk" mitigation steps, plus:
2. Confirm through government authorities that the labor provider's registration/license is still valid and they are in compliance with laws.
3. Sign written contracts with all labor providers, documenting registration/license number, fees/costs paid from farm/group management to labor recruiter, prohibition on charging workers recruitment fees, prohibition of using fraudulent/coercive practices, and requirement to comply with 5.3 and 5.5.
4. Check, also through assess-and-address monitoring, whether contracts are in place with labor providers.
5. When workers are being hired, have a process in place to verify with them the wages and other working conditions they were promised (was fraud used), and whether they are in debt to labor providers.
6. Verify, also through assess-and-address monitoring, that labor providers did not use any fraudulent or coercive recruitment practices.
</t>
    </r>
  </si>
  <si>
    <t>Do group members pay workers by production/quota/piece rate, at least at some times of year?</t>
  </si>
  <si>
    <r>
      <rPr>
        <b/>
        <sz val="10"/>
        <rFont val="Calibri"/>
        <family val="2"/>
        <scheme val="minor"/>
      </rPr>
      <t>Low risk:</t>
    </r>
    <r>
      <rPr>
        <sz val="10"/>
        <rFont val="Calibri"/>
        <family val="2"/>
        <scheme val="minor"/>
      </rPr>
      <t xml:space="preserve">
1. Farm has system in place to calculate/ensure that piece rate workers are paid at least the applicable minimum wage.
</t>
    </r>
    <r>
      <rPr>
        <b/>
        <sz val="10"/>
        <rFont val="Calibri"/>
        <family val="2"/>
        <scheme val="minor"/>
      </rPr>
      <t>Medium and High Risk:</t>
    </r>
    <r>
      <rPr>
        <sz val="10"/>
        <rFont val="Calibri"/>
        <family val="2"/>
        <scheme val="minor"/>
      </rPr>
      <t xml:space="preserve">
1. Workers are informed, at time of hire, of the group's procedures if they have any complaints/questions regarding their pay calculations. This should include informing them of the availability of the Grievance Mechanism. This communication should be made in language(s) spoken by workers.
</t>
    </r>
  </si>
  <si>
    <t>Does the farm/group management pay workers by production/quota/piece rate, at least at some times of year?</t>
  </si>
  <si>
    <r>
      <rPr>
        <b/>
        <sz val="10"/>
        <rFont val="Calibri"/>
        <family val="2"/>
        <scheme val="minor"/>
      </rPr>
      <t>Low risk:</t>
    </r>
    <r>
      <rPr>
        <sz val="10"/>
        <rFont val="Calibri"/>
        <family val="2"/>
        <scheme val="minor"/>
      </rPr>
      <t xml:space="preserve">
1. Farm/group management has system in place to calculate/ensure that piece rate workers are paid at least the applicable minimum wage.
2. Farm/group management has documentation, per worker, showing hours worked, volume produced, calculations of wages and deductions,and wages paid.
3. Workers are provided pay slips with each payment, showing this information.
</t>
    </r>
    <r>
      <rPr>
        <b/>
        <sz val="10"/>
        <rFont val="Calibri"/>
        <family val="2"/>
        <scheme val="minor"/>
      </rPr>
      <t>Medium and High Risk:</t>
    </r>
    <r>
      <rPr>
        <sz val="10"/>
        <rFont val="Calibri"/>
        <family val="2"/>
        <scheme val="minor"/>
      </rPr>
      <t xml:space="preserve">
1. Workers are informed, at time of hire, of the farm's/group management's procedures if they have any complaints/questions regarding their pay calculations. This should include informing them of the availability of the Grievance Mechanism. This communication should be made in language(s) spoken by workers.</t>
    </r>
  </si>
  <si>
    <r>
      <rPr>
        <b/>
        <sz val="10"/>
        <rFont val="Calibri"/>
        <family val="2"/>
        <scheme val="minor"/>
      </rPr>
      <t>Low risk:</t>
    </r>
    <r>
      <rPr>
        <sz val="10"/>
        <rFont val="Calibri"/>
        <family val="2"/>
        <scheme val="minor"/>
      </rPr>
      <t xml:space="preserve">
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r>
    <r>
      <rPr>
        <b/>
        <sz val="10"/>
        <rFont val="Calibri"/>
        <family val="2"/>
        <scheme val="minor"/>
      </rPr>
      <t>Medium and High Risk:</t>
    </r>
    <r>
      <rPr>
        <sz val="10"/>
        <rFont val="Calibri"/>
        <family val="2"/>
        <scheme val="minor"/>
      </rPr>
      <t xml:space="preserve">
1. Train security guards on rights of workers, eg that workers living on the farm have the right of movement on and off the farm outside working hours.</t>
    </r>
  </si>
  <si>
    <t>1. Military officials mobilizing military personnel to perform agricultural labor is a form of forced labor.  Make sure that farms do not utilize this type of labor.
2. Ensure that any prisoners working on the farm have freely provided their consent to work and this consent is documented.
3. Ensure that prison labors are treated the same as all other workers with respect to contracts, pay, working conditions, and all other worker protections in the Rainforest Alliance standard.</t>
  </si>
  <si>
    <t>Do workers give any money (such as deposits) or original documents (such as passports) to farm management or labor providers?</t>
  </si>
  <si>
    <t>1. Ensure that workers are not required to pay any type of deposit or provide any original personal document to management/group member, other than to confirm identity at the time of hiring.
2. In instances where workers prefer to provide documents or other belongings to management/group member for safe keeping, ensure that workers have permanent, unrestricted access to these locations.</t>
  </si>
  <si>
    <t>1) Formulate a policy on gender equality and women’s empowerment to be shared with the rest of the group.
2) Group/farm management to take a training course on gender, for example the Rainforest Alliance gender training module on line.
3) Stakeholder mapping of gender related organizations that could help to incorporate gender within group</t>
  </si>
  <si>
    <t xml:space="preserve">1 Keep record of group members per gender
2) Make an assessment of the reasons why female membership is limited, by interviewing female members and non members and consulting the policy on membership and document those. </t>
  </si>
  <si>
    <t>1) Keep records of all staff positions per gender and type of position
2) Establish a minimum quota for female trainers, supervisors, management staff and other high level functions.  (For groups or farms with more than 50% of female members or workers, the female representation should at least be 50%, be doesn't need to be higher than 50%).
3) Organize training targeted at female farmers or workers that is needed to be eligible as a trainer, supervisor or other high level function.
4) Make sure job announcements reach male AND female farmers and workers and that job requirements are achievable for female farmers and workers
5) Give training to management staff involved in recruitment on unconscious bias and methodologies to prevent gender based discriminatory practices</t>
  </si>
  <si>
    <t>1) Keep records of training participants per gender
2) Check with female members and workers what are the potential hindrances of their participation in trainings
3) Conduct trainings at days/times/locations where women can easily attend and send personal invitations</t>
  </si>
  <si>
    <t>Is it common that wives of male members or other female family workers participate in training activities?</t>
  </si>
  <si>
    <t>1) Invite wives of male members and/or other female family workers to trainings
2) Explain importance of the participation of wives of male members and/or other female family workers in trainings to male members during meetings</t>
  </si>
  <si>
    <t>1) For climate reasons:  check the risks for flooding, leakages, heat, etc. of the housing. Take measures to improve.
2) For amount of labor coming in: check if there is enough space for all workers, is there enough ventilation; is there sufficient separation of housing by gender. Take the measures to improve</t>
  </si>
  <si>
    <t>Is the farm or a group of farms located closer than 5 km to an Intact Forest Landscape?</t>
  </si>
  <si>
    <t>Is the farm or a group of farms located in or closer than 2 km to a designated Protected Area (PA), a Key Biodiversity Area (KBA), a Ramsar site or a UNESCO World Heritage site</t>
  </si>
  <si>
    <t>a) Map local community land uses on the farm in a participatory and inclusive way with the affected community;
b) Identify and mitigate any direct and indirect impacts from farming activities on these resources, or on habitat that support these resources;
c) (Large) Formalise agreements with communities on the use and management of such areas using Free, Prior and Informed Consent principles, and document the process (requirement 5.8.1).</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</si>
  <si>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</si>
  <si>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r>
      <rPr>
        <b/>
        <sz val="10"/>
        <color rgb="FF000000"/>
        <rFont val="Calibri"/>
        <family val="2"/>
        <scheme val="minor"/>
      </rPr>
      <t xml:space="preserve">If farm larger than 10,000 ha
</t>
    </r>
    <r>
      <rPr>
        <sz val="10"/>
        <color rgb="FF000000"/>
        <rFont val="Calibri"/>
        <family val="2"/>
        <scheme val="minor"/>
      </rPr>
      <t xml:space="preserve">
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4 (Use of communal lands), develop your management and monitoring plan in collaboration with the affected communities</t>
    </r>
  </si>
  <si>
    <t>1) Plan to connect existing ecosystem fragments with habitat or landscape corridors.
2) Maintain and enhance buffer zones around existing ecosystem fragments to prevent encroachment of farm activities and enforce agrochemical "non-application zones".</t>
  </si>
  <si>
    <t>Ensure that group members know about these landscape corridors and are trained on maintaining them.</t>
  </si>
  <si>
    <t>NEW</t>
  </si>
  <si>
    <t>no/don't know</t>
  </si>
  <si>
    <t>No additional action required</t>
  </si>
  <si>
    <t>Do you expect all on-farm natural ecosystems, including hedges, tree lines, riparian buffers, and forest, to have a diversity of species and contain in its majority locally adapted species</t>
  </si>
  <si>
    <t>Maintain existing natural vegetation; Ensure that the total farm area with natural vegetation meets the criteria in 6.2.2-6.2.6</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</si>
  <si>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</si>
  <si>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Only answer if you have weltlands whitin the farm/ group --
Do wetlands store or convey flood waters at any time of the year?</t>
  </si>
  <si>
    <t>Only answer if you have grassland/rangeland or non-natural desert whitin the farm/ group --
Do grassland/rangeland or non-natural desert areas contain large bare areas that are at risk of eroding into nearby waterways?</t>
  </si>
  <si>
    <t>Only answer if you have fallow land whitin the farm/ group --
Are trees regenerating naturally on permanently fallow land?</t>
  </si>
  <si>
    <t>Carry out the Rainforest Alliance climate change risk assesment to identify and describe the most significant climate risks based on Rainforest Alliance Climate Change risk assessment tool.</t>
  </si>
  <si>
    <t>Are emergency measures to deal with extreme weather events and their potential impacts (i.e. evacuation plan) known by the group members?</t>
  </si>
  <si>
    <t>Based on risk map (Standard requirement 1.2.10) and where appicable, raise awareness on possible response plans for the group members at risk e.g. community located on steep slopes at risk of landslides.</t>
  </si>
  <si>
    <t>Requirements in the Standard</t>
  </si>
  <si>
    <t>Risk Questions</t>
  </si>
  <si>
    <t>Mitigation measures recommended by the Rainforest Alliance, to be included in the management plan
(Note: alternative mitigation measures are allowed if considered more appropriate for the context)</t>
  </si>
  <si>
    <t>Certificate holder's own mitigation actions</t>
  </si>
  <si>
    <t xml:space="preserve">Is information about the grievance mechanism and the assess-and-address committee visible and accessible to all individuals, workers, communities and/or civil society? </t>
  </si>
  <si>
    <t>Check &amp; update public display regularly to make sure information is still correct, visible and accessible to all; including languages of local and temporary workers</t>
  </si>
  <si>
    <t>Ensure that individuals, workers, communities and/or civil society have access to practical information in their language about how and where they can access the grievance mechanism and the assess-and-address committee when they have a grievance that they want to be resolved.</t>
  </si>
  <si>
    <t xml:space="preserve">Are any of the following populations present on or near the premises of the certificate holder's sites?
Migrant workers (foreign or from within the country); specific ethnic minorities; indigenous people; people that do not speak the dominant language in the country &amp; region? </t>
  </si>
  <si>
    <t>1) Assess whether members of these populations are working on the premises of the certificate holder
2) Make sure that management is aware of the kind of populations that are present and registers their specifics: kind of population, number (estimation), language and other where relevant</t>
  </si>
  <si>
    <t xml:space="preserve"> Has the Grievance Committee shared contact details of an external trust person/organization especially for sexual harassment with workers?</t>
  </si>
  <si>
    <t xml:space="preserve">Is management regurlarly taking any targeted actions to prevent violence and harassment (including sexual harassment)? </t>
  </si>
  <si>
    <t>Implement at least one of the following measures:
- Training of trainers, technical staff and other persons in direct contact with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</si>
  <si>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Conduct a review once per year to verify that there are identity documents on file for all workers under the age of 18</t>
  </si>
  <si>
    <t xml:space="preserve">Has management listed any tasks, processes or other working conditions taking place on the site(s) that could be hazardous to young workers? </t>
  </si>
  <si>
    <t xml:space="preserve">1) List the hazardous tasks / processes and ensure all supervisors are aware that workers younger than 18 cannot perform these. 
2) Check whether workers younger than 18 do indeed not perform hazardous tasks/processes.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</si>
  <si>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or during school hours.
2) Review the list every season to ensure list is up to date with national law and policy  
3) Conduct a health and safety review/risk assessment of all major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</si>
  <si>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 xml:space="preserve">Is there a risk that under 18s perform work on the site?
</t>
  </si>
  <si>
    <t>Set up a child labour monitoring process 
1) Appoint a member of staff to supervise the work of all under 18s registered as working on the site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Rainforest Alliance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</si>
  <si>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1) Inform supervisors and workers about policy of hiring young workers, including the age from which children can be hired individually, in accordance with the Rainforest Alliance Standard as well as the national law.
2) Appoint child labor monitors [sufficient to provide an effective degree of coverage and visibility across site(s)] to maintain oversight over children’s working, health and school attendance patterns and to maintain awareness of the child labor policy across inspectors, supervisors and hired workers themselves.</t>
  </si>
  <si>
    <t>Does management use labour providers to recruit any workers?</t>
  </si>
  <si>
    <t>1) Check whether a government system exists to register or license labor providers. If so, any labor providers used must be registered/licensed and their registration/license number documented.
2) Ensure that management pays all recruitment-related fees and costs to labor providers, workers should not pay recruitment fees or costs.
3) Communicate to labor providers that they must comply with all wages and contracts (5.3) and working conditions (5.5) requirements as long as workers are in their custody.
4) Confirm through government authorities that the labor provider's registration/license is still valid and they are in compliance with laws.
5) Sign written contracts with all labor providers, documenting registration/license number, fees/costs paid from farm/group management to labor recruiter, prohibition on charging workers recruitment fees, prohibition of using fraudulent/coercive practices, and requirement to comply with 5.3 and 5.5.
6) Check, also through assess-and-address monitoring, whether contracts are in place with labor providers.
7) When workers are being hired, have a process in place to verify with them the wages and other working conditions they were promised (was fraud used), and whether they are in debt to labor providers.
8) Verify, also through assess-and-address monitoring, that labor providers did not use any fraudulent or coercive recruitment practices.</t>
  </si>
  <si>
    <t>Does the management pay workers by production/quota/piece rate, at least at some times of year?</t>
  </si>
  <si>
    <t>1) Management has system in place to calculate/ensure that piece rate workers are paid at least the applicable minimum wage.
2) Management has documentation, per worker, showing hours worked, volume produced, calculations of wages and deductions,and wages paid.
3) Workers are provided pay slips with each payment, showing this information.
4) Workers are informed, at time of hire, of the management's procedures if they have any complaints/questions regarding their pay calculations. This should include informing them of the availability of the Grievance Mechanism. This communication should be made in language(s) spoken by workers.</t>
  </si>
  <si>
    <t>Are there security guards on the farm??</t>
  </si>
  <si>
    <t xml:space="preserve">
Train security guards on rights of workers, eg that workers living on the premise have the right of movement on and off the premise outside working hours.</t>
  </si>
  <si>
    <t>Are any workers recruited/provided to the site by military or prison officials?</t>
  </si>
  <si>
    <t>1. Military officials mobilizing military personnel to perform labor is a form of forced labor. Make sure that sites do not utilize this type of labor.
2. Ensure that any prisoners working on the site have freely provided their consent to work and this consent is documented.
3. Ensure that prison labors are treated the same as all other workers with respect to contracts, pay, working conditions, and all other worker protections in the Rainforest Alliance Standard.</t>
  </si>
  <si>
    <t>Do workers give any money (such as deposits) or original documents (such as passports) to management or labor providers?</t>
  </si>
  <si>
    <t>1) Ensure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</si>
  <si>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Has the management already been taking actions to address gender and/or women empowerment for at least more than a year?</t>
  </si>
  <si>
    <t>1) Formulate a policy on gender equality and women’s empowerment to be shared .
2) Management to take a training course on gender, for example the Rainforest Alliance gender training module online. 
3) Stakeholder mapping of gender related organizations that could help to incorporate gender within operation</t>
  </si>
  <si>
    <t>Are women currently equally represented (in relation to the total % of workers) amongst trainers, supervisors, and/or other high level functions within the management?</t>
  </si>
  <si>
    <t>1) Keep records of all positions per gender and type of position 
2) Establish a minimum quota for female trainers, supervisors, management and other high level functions.
3) Organize training targeted at female workers that is needed to be eligible as a trainer, supervisor or other high level function 
4) Make sure job announcements reach male AND femaleworkers and that job requirements are achievable for female workers
5) Give training to management staff involved in recruitment on unconscious bias and methodologies to prevent gender based discriminatory practices</t>
  </si>
  <si>
    <t>Female participation in trainings</t>
  </si>
  <si>
    <t>Are female workers currently equally participating (compared to the total % of female workers) in trainings?</t>
  </si>
  <si>
    <t>Keep records of training participants per gender and monitor the continuity of the equal participation of female workers</t>
  </si>
  <si>
    <t>1) Keep records of training participants per gender
2) Check with female workers what are the potential hindrances of their participation in trainings
3) Conduct trainings at days/times/locations where women can easily attend and send personal invitations</t>
  </si>
  <si>
    <t>In case prohibited pesticide use is found during the external audit, the CB may issue a non-certification. Farms that have used pesticides/agrochemicals for the harvest to be certified cannot be included in the certification and have to wait for the next harvest cycle to apply again. If you haven't, then ensure ban of use of prohibited agrochemicals by implementing:
1) Identifying  prohibited agrochemicals and disposing them if present.
2) Staff training on the risk of using highly hazardous agrochemicals.
3) Verifing use of prohibited agrochemicals in internal inspections.
4) Monitoring of use of agrochemicals during application period.</t>
  </si>
  <si>
    <t>Dropdown lists:</t>
  </si>
  <si>
    <t>(Not applicable for this type of Certificate Holder)</t>
  </si>
  <si>
    <t>Does the forest resemble natural forest in terms of canopy cover, forest strata, and the presence of vines or lianas? See Guidance M: Natural Ecosystems and Vegetation for more information on measuring forest quality.</t>
  </si>
  <si>
    <t>Plan to manage canopy cover, forest strata, and presence of vines or lianas (e.g., by creating openings, planting additional species, and restricting harvesting or grazing as necessary) to facilitate natural forest regeneration and growth. See Guidance M: Natural Ecosystems and Vegetation for more details on managing on-farm forests.</t>
  </si>
  <si>
    <t xml:space="preserve">SA-S-SD-1 Rainforest Alliance 2020 Sustainable Agriculture Standard, Farm requirements 
SA-S-SD-2 Rainforest Alliance 2020 Sustainable Agriculture Standard, Supply Chain requirements 
SA-S-SD-5 Annex S4: Rainforest Alliance Remediation Protocol
		</t>
  </si>
  <si>
    <t>&lt;- select "Large" for large farms (individual and in group) and individually certified small farms.</t>
  </si>
  <si>
    <r>
      <t xml:space="preserve">Mitigation measure 
</t>
    </r>
    <r>
      <rPr>
        <b/>
        <sz val="10"/>
        <color rgb="FFFF0000"/>
        <rFont val="Calibri Light"/>
        <family val="2"/>
        <scheme val="major"/>
      </rPr>
      <t>("low, medium, high risk" refer to the Rainforest Alliance Risk Maps for Child Labor and Forced Labor applicable to your country and product) &lt;- For the countries or crops not included yet in the risk maps, please select the appropriate mitigation measures based on the identified risks.</t>
    </r>
    <r>
      <rPr>
        <b/>
        <sz val="10"/>
        <color theme="1"/>
        <rFont val="Calibri Light"/>
        <family val="2"/>
        <scheme val="major"/>
      </rPr>
      <t xml:space="preserve"> </t>
    </r>
  </si>
  <si>
    <t>SA-S-SD-4-V1.2</t>
  </si>
  <si>
    <t>1.2</t>
  </si>
  <si>
    <t>SA-S-SD-4-V1.1 Annex S3: Risk Assessment Tool</t>
  </si>
  <si>
    <t>Decembre 31st, 2021</t>
  </si>
  <si>
    <t>January 1st, 2022</t>
  </si>
  <si>
    <t>SA-S-SD-4</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</si>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</sst>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58"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b/>
      <sz val="10"/>
      <name val="Calibri"/>
      <family val="2"/>
      <scheme val="minor"/>
    </font>
    <font>
      <sz val="10"/>
      <color rgb="FF000000"/>
      <name val="Calibri Light"/>
      <family val="2"/>
      <scheme val="major"/>
    </font>
    <font>
      <sz val="11"/>
      <color theme="1"/>
      <name val="Calibri Light"/>
      <family val="2"/>
      <scheme val="major"/>
    </font>
    <font>
      <b/>
      <sz val="10"/>
      <color theme="1"/>
      <name val="Calibri Light"/>
      <family val="2"/>
      <scheme val="major"/>
    </font>
    <font>
      <sz val="10"/>
      <color theme="1"/>
      <name val="Calibri Light"/>
      <family val="2"/>
      <scheme val="major"/>
    </font>
    <font>
      <b/>
      <sz val="10"/>
      <color rgb="FF000000"/>
      <name val="Calibri Light"/>
      <family val="2"/>
      <scheme val="major"/>
    </font>
    <font>
      <b/>
      <sz val="10"/>
      <color rgb="FFFF0000"/>
      <name val="Calibri Light"/>
      <family val="2"/>
      <scheme val="major"/>
    </font>
    <font>
      <b/>
      <sz val="12"/>
      <color rgb="FF000000"/>
      <name val="Calibri Light"/>
      <family val="2"/>
      <scheme val="major"/>
    </font>
    <font>
      <b/>
      <sz val="20"/>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sz val="10"/>
      <color theme="1"/>
      <name val="Century Gothic"/>
      <family val="2"/>
    </font>
    <font>
      <sz val="10"/>
      <color rgb="FF1A52C2"/>
      <name val="Century Gothic"/>
      <family val="2"/>
    </font>
    <font>
      <sz val="11"/>
      <color rgb="FFF53D1C"/>
      <name val="Calibri"/>
      <family val="2"/>
      <scheme val="minor"/>
    </font>
    <font>
      <strike/>
      <sz val="10"/>
      <name val="Calibri"/>
      <family val="2"/>
      <scheme val="minor"/>
    </font>
    <font>
      <sz val="11"/>
      <name val="Calibri"/>
      <family val="2"/>
      <scheme val="minor"/>
    </font>
    <font>
      <b/>
      <sz val="11"/>
      <color theme="1"/>
      <name val="Calibri Light"/>
      <family val="2"/>
      <scheme val="major"/>
    </font>
    <font>
      <b/>
      <sz val="12"/>
      <name val="Calibri"/>
      <family val="2"/>
      <scheme val="minor"/>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i/>
      <sz val="9"/>
      <color theme="1"/>
      <name val="Century Gothic"/>
      <family val="2"/>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7"/>
        <bgColor indexed="64"/>
      </patternFill>
    </fill>
    <fill>
      <patternFill patternType="solid">
        <fgColor theme="5"/>
        <bgColor indexed="64"/>
      </patternFill>
    </fill>
    <fill>
      <patternFill patternType="solid">
        <fgColor theme="9" tint="0.79998168889431442"/>
        <bgColor rgb="FF000000"/>
      </patternFill>
    </fill>
    <fill>
      <patternFill patternType="solid">
        <fgColor theme="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5B224"/>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rgb="FF000000"/>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medium">
        <color indexed="64"/>
      </left>
      <right style="thin">
        <color rgb="FF000000"/>
      </right>
      <top/>
      <bottom style="medium">
        <color indexed="64"/>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medium">
        <color indexed="64"/>
      </left>
      <right style="thin">
        <color rgb="FF000000"/>
      </right>
      <top/>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s>
  <cellStyleXfs count="4">
    <xf numFmtId="0" fontId="0" fillId="0" borderId="0"/>
    <xf numFmtId="0" fontId="8" fillId="0" borderId="0"/>
    <xf numFmtId="9" fontId="9" fillId="0" borderId="0" applyFont="0" applyFill="0" applyBorder="0" applyAlignment="0" applyProtection="0"/>
    <xf numFmtId="0" fontId="57" fillId="0" borderId="0" applyNumberFormat="0" applyFill="0" applyBorder="0" applyAlignment="0" applyProtection="0"/>
  </cellStyleXfs>
  <cellXfs count="850">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17" fillId="0" borderId="16" xfId="0" applyFont="1" applyBorder="1" applyAlignment="1">
      <alignment horizontal="center" vertical="center"/>
    </xf>
    <xf numFmtId="0" fontId="25" fillId="26" borderId="1" xfId="0" applyFont="1" applyFill="1" applyBorder="1" applyAlignment="1">
      <alignment horizontal="left" vertical="center"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1" xfId="0" applyFont="1" applyFill="1" applyBorder="1" applyAlignment="1">
      <alignment horizontal="left" vertical="center"/>
    </xf>
    <xf numFmtId="0" fontId="25" fillId="27" borderId="26"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0" borderId="16" xfId="0" applyFont="1" applyBorder="1" applyAlignment="1">
      <alignment horizontal="center" vertical="center" wrapText="1"/>
    </xf>
    <xf numFmtId="0" fontId="17" fillId="24" borderId="16" xfId="0" applyFont="1" applyFill="1" applyBorder="1" applyAlignment="1">
      <alignment vertical="center" wrapText="1"/>
    </xf>
    <xf numFmtId="0" fontId="17" fillId="24" borderId="16" xfId="0" applyFont="1" applyFill="1" applyBorder="1" applyAlignment="1">
      <alignment horizontal="center" vertical="center"/>
    </xf>
    <xf numFmtId="0" fontId="25" fillId="27" borderId="27" xfId="0" applyFont="1" applyFill="1" applyBorder="1" applyAlignment="1">
      <alignment vertical="center"/>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17" fillId="0" borderId="26" xfId="0" applyFont="1" applyBorder="1" applyAlignment="1">
      <alignment vertical="center" wrapText="1"/>
    </xf>
    <xf numFmtId="0" fontId="17" fillId="24" borderId="16" xfId="0" applyFont="1" applyFill="1" applyBorder="1" applyAlignment="1">
      <alignment horizontal="center" vertical="center" wrapText="1"/>
    </xf>
    <xf numFmtId="0" fontId="17" fillId="0" borderId="1" xfId="0" applyFont="1" applyBorder="1" applyAlignment="1">
      <alignment vertical="center" wrapText="1"/>
    </xf>
    <xf numFmtId="0" fontId="17" fillId="24" borderId="1" xfId="0" applyFont="1" applyFill="1" applyBorder="1" applyAlignment="1">
      <alignment horizontal="lef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0" borderId="1" xfId="0" applyFont="1" applyBorder="1" applyAlignment="1">
      <alignment horizontal="left" vertical="top"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24" borderId="1" xfId="0" applyFont="1" applyFill="1" applyBorder="1" applyAlignment="1">
      <alignment horizontal="lef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34" xfId="0" applyFont="1" applyBorder="1" applyAlignment="1">
      <alignment wrapText="1"/>
    </xf>
    <xf numFmtId="0" fontId="17" fillId="0" borderId="57" xfId="0" applyFont="1" applyBorder="1" applyAlignment="1">
      <alignment vertical="top" wrapText="1"/>
    </xf>
    <xf numFmtId="0" fontId="17" fillId="0" borderId="57" xfId="0" applyFont="1" applyBorder="1" applyAlignment="1">
      <alignment vertical="center"/>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24" borderId="27" xfId="0" applyFont="1" applyFill="1" applyBorder="1" applyAlignment="1">
      <alignment horizontal="center" vertical="center"/>
    </xf>
    <xf numFmtId="0" fontId="17" fillId="0" borderId="1" xfId="0" applyFont="1" applyBorder="1" applyAlignment="1">
      <alignment vertical="center"/>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0" fillId="0" borderId="0" xfId="0" applyAlignment="1"/>
    <xf numFmtId="0" fontId="17" fillId="24" borderId="39" xfId="0" applyFont="1" applyFill="1" applyBorder="1" applyAlignment="1">
      <alignment vertical="top" wrapText="1"/>
    </xf>
    <xf numFmtId="0" fontId="17" fillId="0" borderId="34" xfId="0" applyFont="1" applyBorder="1" applyAlignment="1">
      <alignment vertical="top" wrapText="1"/>
    </xf>
    <xf numFmtId="0" fontId="17" fillId="0" borderId="54" xfId="0" applyFont="1" applyBorder="1" applyAlignment="1">
      <alignment vertical="center"/>
    </xf>
    <xf numFmtId="0" fontId="17" fillId="24" borderId="20" xfId="0" applyFont="1" applyFill="1" applyBorder="1" applyAlignment="1">
      <alignment horizontal="center" vertical="center" wrapText="1"/>
    </xf>
    <xf numFmtId="0" fontId="17" fillId="24" borderId="1" xfId="0" applyFont="1" applyFill="1" applyBorder="1" applyAlignment="1">
      <alignment vertical="center" wrapText="1"/>
    </xf>
    <xf numFmtId="0" fontId="17" fillId="0" borderId="53" xfId="0" applyFont="1" applyBorder="1" applyAlignment="1">
      <alignment horizontal="lef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3" xfId="0" applyFont="1" applyBorder="1" applyAlignment="1">
      <alignment horizontal="center" vertical="center"/>
    </xf>
    <xf numFmtId="0" fontId="17" fillId="0" borderId="54" xfId="0" applyFont="1" applyBorder="1" applyAlignment="1">
      <alignment horizontal="left" vertical="center" wrapText="1"/>
    </xf>
    <xf numFmtId="0" fontId="17" fillId="0" borderId="21" xfId="0" applyFont="1" applyBorder="1" applyAlignment="1">
      <alignment vertical="top" wrapText="1"/>
    </xf>
    <xf numFmtId="0" fontId="17" fillId="0" borderId="38" xfId="0" applyFont="1" applyBorder="1" applyAlignment="1">
      <alignment horizontal="left" vertical="center"/>
    </xf>
    <xf numFmtId="0" fontId="6" fillId="0" borderId="2" xfId="0" applyFont="1" applyBorder="1" applyAlignment="1">
      <alignment vertical="center" wrapText="1"/>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1" xfId="0" applyFont="1" applyFill="1" applyBorder="1" applyAlignment="1">
      <alignment vertical="center" wrapText="1"/>
    </xf>
    <xf numFmtId="0" fontId="17" fillId="22" borderId="21" xfId="0" applyFont="1" applyFill="1" applyBorder="1" applyAlignment="1">
      <alignment vertical="center" wrapText="1"/>
    </xf>
    <xf numFmtId="0" fontId="6" fillId="24" borderId="2" xfId="0" applyFont="1" applyFill="1" applyBorder="1" applyAlignment="1">
      <alignment vertical="center" wrapText="1"/>
    </xf>
    <xf numFmtId="0" fontId="17" fillId="23" borderId="21"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6" fillId="0" borderId="41" xfId="0" applyFont="1" applyBorder="1" applyAlignment="1">
      <alignment vertical="center" wrapText="1"/>
    </xf>
    <xf numFmtId="0" fontId="17" fillId="24" borderId="21" xfId="0" applyFont="1" applyFill="1" applyBorder="1" applyAlignment="1">
      <alignment vertical="center"/>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17" fillId="0" borderId="60" xfId="0" applyFont="1" applyBorder="1" applyAlignment="1"/>
    <xf numFmtId="0" fontId="17" fillId="0" borderId="37" xfId="0" applyFont="1" applyBorder="1" applyAlignment="1"/>
    <xf numFmtId="0" fontId="25" fillId="27" borderId="27" xfId="0" applyFont="1" applyFill="1" applyBorder="1" applyAlignment="1">
      <alignment horizontal="center" vertical="center"/>
    </xf>
    <xf numFmtId="0" fontId="17" fillId="0" borderId="0" xfId="0" applyFont="1" applyBorder="1" applyAlignment="1">
      <alignment horizontal="center" vertical="center" wrapText="1"/>
    </xf>
    <xf numFmtId="0" fontId="19" fillId="30" borderId="53" xfId="0" applyFont="1" applyFill="1" applyBorder="1" applyAlignment="1">
      <alignment vertical="center"/>
    </xf>
    <xf numFmtId="0" fontId="19" fillId="30" borderId="53" xfId="0" applyFont="1" applyFill="1" applyBorder="1" applyAlignment="1">
      <alignment horizontal="center" vertical="center"/>
    </xf>
    <xf numFmtId="0" fontId="19" fillId="30" borderId="51" xfId="0" applyFont="1" applyFill="1" applyBorder="1" applyAlignment="1">
      <alignment horizontal="center" vertical="center" wrapText="1"/>
    </xf>
    <xf numFmtId="0" fontId="19" fillId="30" borderId="54" xfId="0" applyFont="1" applyFill="1" applyBorder="1" applyAlignment="1">
      <alignment vertical="center" wrapText="1"/>
    </xf>
    <xf numFmtId="0" fontId="0" fillId="0" borderId="0" xfId="0" applyAlignment="1">
      <alignment horizontal="center" vertical="center"/>
    </xf>
    <xf numFmtId="0" fontId="17" fillId="24" borderId="34"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34" xfId="0" applyFont="1" applyBorder="1" applyAlignment="1">
      <alignment horizontal="left" vertical="center"/>
    </xf>
    <xf numFmtId="0" fontId="17" fillId="0" borderId="21" xfId="0" applyFont="1" applyBorder="1" applyAlignment="1">
      <alignment horizontal="left" vertical="center"/>
    </xf>
    <xf numFmtId="0" fontId="17" fillId="24" borderId="21" xfId="0" applyFont="1" applyFill="1" applyBorder="1" applyAlignment="1">
      <alignment vertical="top" wrapText="1"/>
    </xf>
    <xf numFmtId="0" fontId="17" fillId="24" borderId="21" xfId="0" applyFont="1" applyFill="1" applyBorder="1" applyAlignment="1">
      <alignment horizontal="center" vertical="center" wrapText="1"/>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0" borderId="2" xfId="0" applyFont="1" applyBorder="1" applyAlignment="1">
      <alignment horizontal="left" vertical="top"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24"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6" fillId="24" borderId="21"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37" fillId="0" borderId="62" xfId="0" applyFont="1" applyBorder="1" applyAlignment="1" applyProtection="1">
      <alignment horizontal="center"/>
      <protection locked="0"/>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5" fillId="0" borderId="0" xfId="0" applyFont="1"/>
    <xf numFmtId="0" fontId="5" fillId="0" borderId="0" xfId="0" applyFont="1" applyAlignment="1">
      <alignment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6" fillId="0" borderId="59" xfId="0" applyFont="1" applyBorder="1" applyAlignment="1">
      <alignment vertical="center" wrapText="1"/>
    </xf>
    <xf numFmtId="0" fontId="17" fillId="24" borderId="36" xfId="0" applyFont="1" applyFill="1" applyBorder="1" applyAlignment="1">
      <alignment vertical="center" wrapText="1"/>
    </xf>
    <xf numFmtId="0" fontId="6" fillId="0" borderId="35" xfId="0" applyFont="1" applyBorder="1" applyAlignment="1">
      <alignment horizontal="left" vertical="top" wrapText="1"/>
    </xf>
    <xf numFmtId="0" fontId="17" fillId="0" borderId="41" xfId="0" applyFont="1" applyBorder="1" applyAlignment="1">
      <alignment horizontal="left" vertical="center" wrapText="1"/>
    </xf>
    <xf numFmtId="0" fontId="6" fillId="0" borderId="35" xfId="0" applyFont="1" applyBorder="1" applyAlignment="1">
      <alignment vertical="center" wrapText="1"/>
    </xf>
    <xf numFmtId="0" fontId="6" fillId="24" borderId="56" xfId="0" applyFont="1" applyFill="1" applyBorder="1" applyAlignment="1">
      <alignment vertical="center" wrapText="1"/>
    </xf>
    <xf numFmtId="0" fontId="6" fillId="23" borderId="21" xfId="0" applyFont="1" applyFill="1" applyBorder="1" applyAlignment="1">
      <alignment vertical="center" wrapText="1"/>
    </xf>
    <xf numFmtId="0" fontId="6" fillId="0" borderId="34"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24" borderId="39" xfId="0" applyFont="1" applyFill="1" applyBorder="1" applyAlignment="1">
      <alignment vertical="top" wrapText="1"/>
    </xf>
    <xf numFmtId="0" fontId="6" fillId="24" borderId="21" xfId="0" applyFont="1" applyFill="1" applyBorder="1" applyAlignment="1">
      <alignment vertical="top" wrapText="1"/>
    </xf>
    <xf numFmtId="0" fontId="6" fillId="24" borderId="34" xfId="0" applyFont="1" applyFill="1" applyBorder="1" applyAlignment="1">
      <alignment vertical="top" wrapText="1"/>
    </xf>
    <xf numFmtId="0" fontId="6" fillId="0" borderId="37" xfId="0" applyFont="1" applyBorder="1" applyAlignment="1"/>
    <xf numFmtId="0" fontId="47" fillId="0" borderId="1" xfId="0" applyFont="1" applyBorder="1"/>
    <xf numFmtId="0" fontId="6" fillId="0" borderId="76" xfId="0" applyFont="1" applyBorder="1" applyAlignment="1">
      <alignment horizontal="left" vertical="center" wrapText="1"/>
    </xf>
    <xf numFmtId="0" fontId="6" fillId="0" borderId="20" xfId="0" applyFont="1" applyBorder="1" applyAlignment="1">
      <alignment vertical="center" wrapText="1"/>
    </xf>
    <xf numFmtId="0" fontId="6" fillId="24"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78" xfId="0" applyFont="1" applyBorder="1" applyAlignment="1">
      <alignment horizontal="left" vertical="center" wrapText="1"/>
    </xf>
    <xf numFmtId="0" fontId="6" fillId="0" borderId="1" xfId="0" applyFont="1" applyBorder="1" applyAlignment="1"/>
    <xf numFmtId="0" fontId="6" fillId="0" borderId="77" xfId="0" applyFont="1" applyBorder="1" applyAlignment="1">
      <alignment horizontal="left" vertical="center" wrapText="1"/>
    </xf>
    <xf numFmtId="0" fontId="6" fillId="0" borderId="5" xfId="0" applyFont="1" applyBorder="1" applyAlignment="1">
      <alignment vertical="center" wrapText="1"/>
    </xf>
    <xf numFmtId="0" fontId="6" fillId="0" borderId="79" xfId="0" applyFont="1" applyBorder="1" applyAlignment="1">
      <alignment vertical="center"/>
    </xf>
    <xf numFmtId="0" fontId="26" fillId="0" borderId="37" xfId="0" applyFont="1" applyFill="1" applyBorder="1" applyAlignment="1">
      <alignment horizontal="center" vertical="center" wrapText="1"/>
    </xf>
    <xf numFmtId="0" fontId="0" fillId="0" borderId="1" xfId="0" applyBorder="1" applyAlignment="1" applyProtection="1">
      <alignment wrapText="1"/>
      <protection locked="0"/>
    </xf>
    <xf numFmtId="0" fontId="1" fillId="0" borderId="0" xfId="0" applyFont="1" applyAlignment="1">
      <alignment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 fillId="0" borderId="1" xfId="0" applyFont="1" applyBorder="1" applyAlignment="1">
      <alignment horizontal="left"/>
    </xf>
    <xf numFmtId="0" fontId="1" fillId="0" borderId="1" xfId="0" applyFont="1" applyBorder="1" applyAlignment="1">
      <alignment horizontal="left" vertical="top" wrapText="1"/>
    </xf>
    <xf numFmtId="0" fontId="0" fillId="0" borderId="0" xfId="0" applyFill="1"/>
    <xf numFmtId="0" fontId="49" fillId="13" borderId="98" xfId="0" applyFont="1" applyFill="1" applyBorder="1" applyAlignment="1">
      <alignment horizontal="left" vertical="center" wrapText="1"/>
    </xf>
    <xf numFmtId="0" fontId="49" fillId="13" borderId="99" xfId="0" applyFont="1" applyFill="1" applyBorder="1" applyAlignment="1">
      <alignment horizontal="left" vertical="center"/>
    </xf>
    <xf numFmtId="0" fontId="49" fillId="13" borderId="100" xfId="0" applyFont="1" applyFill="1" applyBorder="1" applyAlignment="1">
      <alignment horizontal="left" vertical="center" wrapText="1"/>
    </xf>
    <xf numFmtId="0" fontId="17" fillId="0" borderId="102" xfId="0" applyFont="1" applyBorder="1" applyAlignment="1">
      <alignment horizontal="left" vertical="center" wrapText="1"/>
    </xf>
    <xf numFmtId="0" fontId="17" fillId="0" borderId="39" xfId="0" applyFont="1" applyBorder="1" applyAlignment="1">
      <alignment vertical="center" wrapText="1"/>
    </xf>
    <xf numFmtId="0" fontId="54" fillId="0" borderId="0" xfId="0" applyFont="1"/>
    <xf numFmtId="0" fontId="43" fillId="0" borderId="0" xfId="0" applyFont="1" applyAlignment="1">
      <alignment vertical="center"/>
    </xf>
    <xf numFmtId="0" fontId="52" fillId="0" borderId="103" xfId="0" applyFont="1" applyBorder="1"/>
    <xf numFmtId="0" fontId="52" fillId="0" borderId="104" xfId="0" applyFont="1" applyBorder="1"/>
    <xf numFmtId="0" fontId="52" fillId="0" borderId="105" xfId="0" applyFont="1" applyBorder="1"/>
    <xf numFmtId="0" fontId="0" fillId="0" borderId="0" xfId="0" applyProtection="1">
      <protection locked="0"/>
    </xf>
    <xf numFmtId="0" fontId="0" fillId="0" borderId="0" xfId="0" applyAlignment="1" applyProtection="1">
      <alignment wrapText="1"/>
      <protection locked="0"/>
    </xf>
    <xf numFmtId="0" fontId="0" fillId="0" borderId="0" xfId="0" applyBorder="1" applyProtection="1">
      <protection locked="0"/>
    </xf>
    <xf numFmtId="0" fontId="36" fillId="29" borderId="61" xfId="0" applyFont="1" applyFill="1" applyBorder="1" applyAlignment="1" applyProtection="1">
      <alignment horizontal="center"/>
      <protection locked="0"/>
    </xf>
    <xf numFmtId="0" fontId="0" fillId="8" borderId="65" xfId="0" applyFill="1" applyBorder="1" applyProtection="1">
      <protection locked="0"/>
    </xf>
    <xf numFmtId="0" fontId="35" fillId="21" borderId="0" xfId="0" applyFont="1" applyFill="1" applyBorder="1" applyAlignment="1" applyProtection="1">
      <alignment horizontal="center"/>
      <protection locked="0"/>
    </xf>
    <xf numFmtId="0" fontId="33" fillId="3" borderId="67" xfId="0" applyFont="1" applyFill="1" applyBorder="1" applyAlignment="1" applyProtection="1">
      <alignment horizontal="center"/>
      <protection locked="0"/>
    </xf>
    <xf numFmtId="0" fontId="30" fillId="3" borderId="81" xfId="0" applyFont="1" applyFill="1" applyBorder="1" applyAlignment="1" applyProtection="1">
      <alignment horizontal="center" wrapText="1"/>
      <protection locked="0"/>
    </xf>
    <xf numFmtId="0" fontId="28" fillId="9" borderId="70" xfId="0" applyFont="1" applyFill="1" applyBorder="1" applyAlignment="1" applyProtection="1">
      <alignment vertical="center" wrapText="1"/>
      <protection locked="0"/>
    </xf>
    <xf numFmtId="0" fontId="0" fillId="0" borderId="80" xfId="0" applyBorder="1" applyProtection="1">
      <protection locked="0"/>
    </xf>
    <xf numFmtId="0" fontId="28" fillId="9" borderId="1" xfId="0" applyFont="1" applyFill="1" applyBorder="1" applyAlignment="1" applyProtection="1">
      <alignment vertical="center" wrapText="1"/>
      <protection locked="0"/>
    </xf>
    <xf numFmtId="0" fontId="0" fillId="0" borderId="82" xfId="0" applyBorder="1" applyProtection="1">
      <protection locked="0"/>
    </xf>
    <xf numFmtId="0" fontId="0" fillId="0" borderId="83" xfId="0" applyBorder="1" applyProtection="1">
      <protection locked="0"/>
    </xf>
    <xf numFmtId="0" fontId="0" fillId="0" borderId="84" xfId="0" applyBorder="1" applyProtection="1">
      <protection locked="0"/>
    </xf>
    <xf numFmtId="0" fontId="0" fillId="21" borderId="0" xfId="0" applyFill="1" applyProtection="1">
      <protection locked="0"/>
    </xf>
    <xf numFmtId="0" fontId="0" fillId="0" borderId="82" xfId="0" applyBorder="1" applyAlignment="1" applyProtection="1">
      <alignment wrapText="1"/>
      <protection locked="0"/>
    </xf>
    <xf numFmtId="0" fontId="0" fillId="0" borderId="101" xfId="0" applyBorder="1" applyProtection="1">
      <protection locked="0"/>
    </xf>
    <xf numFmtId="0" fontId="0" fillId="0" borderId="1" xfId="0" applyBorder="1" applyProtection="1">
      <protection locked="0"/>
    </xf>
    <xf numFmtId="0" fontId="0" fillId="0" borderId="73" xfId="0" applyBorder="1" applyProtection="1">
      <protection locked="0"/>
    </xf>
    <xf numFmtId="0" fontId="0" fillId="0" borderId="70" xfId="0" applyBorder="1" applyProtection="1">
      <protection locked="0"/>
    </xf>
    <xf numFmtId="0" fontId="0" fillId="0" borderId="70" xfId="0" applyBorder="1" applyAlignment="1" applyProtection="1">
      <alignment wrapText="1"/>
      <protection locked="0"/>
    </xf>
    <xf numFmtId="0" fontId="0" fillId="0" borderId="71" xfId="0" applyBorder="1" applyProtection="1">
      <protection locked="0"/>
    </xf>
    <xf numFmtId="0" fontId="29" fillId="3" borderId="66" xfId="0" applyFont="1" applyFill="1" applyBorder="1" applyProtection="1"/>
    <xf numFmtId="0" fontId="29" fillId="3" borderId="67" xfId="0" applyFont="1" applyFill="1" applyBorder="1" applyProtection="1"/>
    <xf numFmtId="0" fontId="30" fillId="3" borderId="67" xfId="0" applyFont="1" applyFill="1" applyBorder="1" applyAlignment="1" applyProtection="1">
      <alignment horizontal="center"/>
    </xf>
    <xf numFmtId="0" fontId="30" fillId="3" borderId="67" xfId="0" applyFont="1" applyFill="1" applyBorder="1" applyAlignment="1" applyProtection="1">
      <alignment horizontal="center" wrapText="1"/>
    </xf>
    <xf numFmtId="0" fontId="34" fillId="34" borderId="69" xfId="0" applyFont="1" applyFill="1" applyBorder="1" applyAlignment="1" applyProtection="1">
      <alignment horizontal="center" vertical="center" wrapText="1"/>
    </xf>
    <xf numFmtId="0" fontId="28" fillId="9" borderId="70" xfId="0" applyFont="1" applyFill="1" applyBorder="1" applyAlignment="1" applyProtection="1">
      <alignment vertical="center" wrapText="1"/>
    </xf>
    <xf numFmtId="0" fontId="31" fillId="0" borderId="70" xfId="0" applyFont="1" applyBorder="1" applyAlignment="1" applyProtection="1">
      <alignment horizontal="center" vertical="center"/>
    </xf>
    <xf numFmtId="0" fontId="31" fillId="0" borderId="70" xfId="0" applyFont="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8" fillId="9" borderId="1" xfId="0" applyFont="1" applyFill="1" applyBorder="1" applyAlignment="1" applyProtection="1">
      <alignment vertical="center" wrapText="1"/>
    </xf>
    <xf numFmtId="0" fontId="31" fillId="0" borderId="1" xfId="0" applyFont="1" applyBorder="1" applyAlignment="1" applyProtection="1">
      <alignment horizontal="center" vertical="center"/>
    </xf>
    <xf numFmtId="0" fontId="31" fillId="0" borderId="1" xfId="0" applyFont="1" applyBorder="1" applyAlignment="1" applyProtection="1">
      <alignment horizontal="center" vertical="center" wrapText="1"/>
    </xf>
    <xf numFmtId="0" fontId="29" fillId="3" borderId="1" xfId="0" applyFont="1" applyFill="1" applyBorder="1" applyProtection="1"/>
    <xf numFmtId="0" fontId="30" fillId="3" borderId="1" xfId="0" applyFont="1" applyFill="1" applyBorder="1" applyAlignment="1" applyProtection="1">
      <alignment horizontal="center"/>
    </xf>
    <xf numFmtId="0" fontId="30" fillId="3" borderId="1" xfId="0" applyFont="1" applyFill="1" applyBorder="1" applyAlignment="1" applyProtection="1">
      <alignment horizontal="center" wrapText="1"/>
    </xf>
    <xf numFmtId="0" fontId="34" fillId="34" borderId="1" xfId="0" applyFont="1" applyFill="1" applyBorder="1" applyAlignment="1" applyProtection="1">
      <alignment horizontal="center" vertical="center" wrapText="1"/>
    </xf>
    <xf numFmtId="0" fontId="34" fillId="34" borderId="74" xfId="0" applyFont="1" applyFill="1" applyBorder="1" applyAlignment="1" applyProtection="1">
      <alignment vertical="center" wrapText="1"/>
    </xf>
    <xf numFmtId="0" fontId="34" fillId="34" borderId="75" xfId="0" applyFont="1" applyFill="1" applyBorder="1" applyAlignment="1" applyProtection="1">
      <alignment vertical="center" wrapText="1"/>
    </xf>
    <xf numFmtId="0" fontId="31" fillId="0" borderId="2" xfId="0" applyFont="1" applyBorder="1" applyAlignment="1" applyProtection="1">
      <alignment horizontal="center" vertical="center"/>
    </xf>
    <xf numFmtId="0" fontId="34" fillId="28" borderId="69" xfId="0" applyFont="1" applyFill="1" applyBorder="1" applyAlignment="1" applyProtection="1">
      <alignment horizontal="center" vertical="center" wrapText="1"/>
    </xf>
    <xf numFmtId="0" fontId="30" fillId="3" borderId="68" xfId="0" applyFont="1" applyFill="1" applyBorder="1" applyAlignment="1" applyProtection="1">
      <alignment horizontal="center" wrapText="1"/>
    </xf>
    <xf numFmtId="0" fontId="31" fillId="0" borderId="5" xfId="0" applyFont="1" applyBorder="1" applyAlignment="1" applyProtection="1">
      <alignment horizontal="left" vertical="center" wrapText="1"/>
    </xf>
    <xf numFmtId="0" fontId="31" fillId="0" borderId="71" xfId="0" applyFont="1" applyBorder="1" applyAlignment="1" applyProtection="1">
      <alignment horizontal="left" vertical="center" wrapText="1"/>
    </xf>
    <xf numFmtId="0" fontId="49" fillId="13" borderId="99" xfId="0" applyFont="1" applyFill="1" applyBorder="1" applyAlignment="1" applyProtection="1">
      <alignment horizontal="left" vertical="center" wrapText="1"/>
    </xf>
    <xf numFmtId="0" fontId="49" fillId="13" borderId="98" xfId="0" applyFont="1" applyFill="1" applyBorder="1" applyAlignment="1" applyProtection="1">
      <alignment horizontal="left" vertical="center" wrapText="1"/>
    </xf>
    <xf numFmtId="0" fontId="6" fillId="0" borderId="16" xfId="0" applyFont="1" applyFill="1" applyBorder="1" applyAlignment="1" applyProtection="1">
      <alignment vertical="center" wrapText="1"/>
    </xf>
    <xf numFmtId="0" fontId="6" fillId="31" borderId="16" xfId="0" applyFont="1" applyFill="1" applyBorder="1" applyAlignment="1" applyProtection="1">
      <alignment vertical="center" wrapText="1"/>
    </xf>
    <xf numFmtId="0" fontId="6" fillId="0" borderId="33" xfId="0" applyFont="1" applyFill="1" applyBorder="1" applyAlignment="1" applyProtection="1">
      <alignment vertical="center"/>
    </xf>
    <xf numFmtId="0" fontId="6" fillId="0" borderId="16" xfId="0" quotePrefix="1" applyFont="1" applyFill="1" applyBorder="1" applyAlignment="1" applyProtection="1">
      <alignment vertical="center" wrapText="1"/>
    </xf>
    <xf numFmtId="0" fontId="6" fillId="31" borderId="42"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21" xfId="0" quotePrefix="1" applyFont="1" applyFill="1" applyBorder="1" applyAlignment="1" applyProtection="1">
      <alignment vertical="center" wrapText="1"/>
    </xf>
    <xf numFmtId="0" fontId="6" fillId="31" borderId="1" xfId="0" applyFont="1" applyFill="1" applyBorder="1" applyAlignment="1" applyProtection="1">
      <alignment vertical="center" wrapText="1"/>
    </xf>
    <xf numFmtId="0" fontId="6" fillId="31" borderId="18" xfId="0" applyFont="1" applyFill="1" applyBorder="1" applyAlignment="1" applyProtection="1">
      <alignment vertical="center" wrapText="1"/>
    </xf>
    <xf numFmtId="0" fontId="6" fillId="21" borderId="33"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31" borderId="1" xfId="0" applyFont="1" applyFill="1" applyBorder="1" applyAlignment="1" applyProtection="1">
      <alignment vertical="center"/>
    </xf>
    <xf numFmtId="0" fontId="6" fillId="0" borderId="1" xfId="0" applyFont="1" applyFill="1" applyBorder="1" applyAlignment="1" applyProtection="1">
      <alignment vertical="center" wrapText="1"/>
    </xf>
    <xf numFmtId="0" fontId="6" fillId="0" borderId="1" xfId="0" applyFont="1" applyFill="1" applyBorder="1" applyAlignment="1" applyProtection="1">
      <alignment vertical="center"/>
    </xf>
    <xf numFmtId="0" fontId="6" fillId="31" borderId="1" xfId="0" quotePrefix="1" applyFont="1" applyFill="1" applyBorder="1" applyAlignment="1" applyProtection="1">
      <alignment vertical="center" wrapText="1"/>
    </xf>
    <xf numFmtId="0" fontId="6" fillId="0" borderId="70" xfId="0" quotePrefix="1" applyFont="1" applyFill="1" applyBorder="1" applyAlignment="1" applyProtection="1">
      <alignment vertical="center" wrapText="1"/>
    </xf>
    <xf numFmtId="0" fontId="49" fillId="13" borderId="99" xfId="0" applyFont="1" applyFill="1" applyBorder="1" applyAlignment="1" applyProtection="1">
      <alignment horizontal="left" vertical="center" wrapText="1"/>
      <protection locked="0"/>
    </xf>
    <xf numFmtId="0" fontId="6" fillId="0" borderId="16" xfId="0" applyFont="1" applyFill="1" applyBorder="1" applyAlignment="1" applyProtection="1">
      <alignment vertical="center" wrapText="1"/>
      <protection locked="0"/>
    </xf>
    <xf numFmtId="0" fontId="6" fillId="31" borderId="16" xfId="0" applyFont="1" applyFill="1" applyBorder="1" applyAlignment="1" applyProtection="1">
      <alignment vertical="center" wrapText="1"/>
      <protection locked="0"/>
    </xf>
    <xf numFmtId="0" fontId="6" fillId="31" borderId="27"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0" fontId="6" fillId="0" borderId="86" xfId="0" applyFont="1" applyFill="1" applyBorder="1" applyAlignment="1" applyProtection="1">
      <alignment vertical="center" wrapText="1"/>
      <protection locked="0"/>
    </xf>
    <xf numFmtId="0" fontId="49" fillId="13" borderId="68" xfId="0" applyFont="1" applyFill="1" applyBorder="1" applyAlignment="1" applyProtection="1">
      <alignment horizontal="left" vertical="center" wrapText="1"/>
      <protection locked="0"/>
    </xf>
    <xf numFmtId="0" fontId="0" fillId="0" borderId="91" xfId="0" applyFill="1" applyBorder="1" applyProtection="1">
      <protection locked="0"/>
    </xf>
    <xf numFmtId="0" fontId="0" fillId="0" borderId="85" xfId="0" applyFill="1" applyBorder="1" applyProtection="1">
      <protection locked="0"/>
    </xf>
    <xf numFmtId="0" fontId="30" fillId="3" borderId="81" xfId="0" applyFont="1" applyFill="1" applyBorder="1" applyAlignment="1" applyProtection="1">
      <alignment horizontal="center" wrapText="1"/>
    </xf>
    <xf numFmtId="0" fontId="1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6" fillId="0" borderId="2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3" fillId="0" borderId="0" xfId="0" applyFont="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1" fillId="0" borderId="3" xfId="0" applyFont="1" applyBorder="1" applyAlignment="1">
      <alignment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6" fillId="31" borderId="1" xfId="0" applyFont="1" applyFill="1" applyBorder="1" applyAlignment="1" applyProtection="1">
      <alignment horizontal="left" vertical="center" wrapText="1"/>
      <protection locked="0"/>
    </xf>
    <xf numFmtId="0" fontId="6" fillId="31" borderId="1"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protection locked="0"/>
    </xf>
    <xf numFmtId="0" fontId="34" fillId="34" borderId="72" xfId="0" applyFont="1" applyFill="1" applyBorder="1" applyAlignment="1" applyProtection="1">
      <alignment horizontal="center" vertical="center" wrapText="1"/>
    </xf>
    <xf numFmtId="0" fontId="35" fillId="0" borderId="0" xfId="0" applyFont="1" applyBorder="1" applyProtection="1">
      <protection locked="0"/>
    </xf>
    <xf numFmtId="0" fontId="0" fillId="0" borderId="0" xfId="0" quotePrefix="1" applyAlignment="1" applyProtection="1">
      <alignment wrapText="1"/>
      <protection locked="0"/>
    </xf>
    <xf numFmtId="0" fontId="0" fillId="0" borderId="108" xfId="0" applyBorder="1" applyProtection="1"/>
    <xf numFmtId="0" fontId="0" fillId="0" borderId="109" xfId="0" applyBorder="1" applyProtection="1"/>
    <xf numFmtId="0" fontId="0" fillId="0" borderId="0" xfId="0" applyFill="1" applyProtection="1">
      <protection locked="0"/>
    </xf>
    <xf numFmtId="0" fontId="0" fillId="0" borderId="0" xfId="0" applyAlignment="1" applyProtection="1">
      <alignment vertical="center"/>
      <protection locked="0"/>
    </xf>
    <xf numFmtId="0" fontId="56" fillId="0" borderId="0" xfId="0" applyFont="1" applyProtection="1">
      <protection locked="0"/>
    </xf>
    <xf numFmtId="0" fontId="35" fillId="21" borderId="0" xfId="0" applyFont="1" applyFill="1" applyBorder="1" applyAlignment="1" applyProtection="1">
      <alignment horizontal="center" wrapText="1"/>
      <protection locked="0"/>
    </xf>
    <xf numFmtId="0" fontId="33" fillId="3" borderId="67" xfId="0" applyFont="1" applyFill="1" applyBorder="1" applyAlignment="1" applyProtection="1">
      <alignment horizontal="center" wrapText="1"/>
    </xf>
    <xf numFmtId="0" fontId="31" fillId="0" borderId="70"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3" fillId="3" borderId="1" xfId="0" applyFont="1" applyFill="1" applyBorder="1" applyAlignment="1" applyProtection="1">
      <alignment horizontal="center" wrapText="1"/>
    </xf>
    <xf numFmtId="0" fontId="33" fillId="3" borderId="67" xfId="0" applyFont="1" applyFill="1" applyBorder="1" applyAlignment="1" applyProtection="1">
      <alignment horizontal="center" wrapText="1"/>
      <protection locked="0"/>
    </xf>
    <xf numFmtId="0" fontId="57" fillId="0" borderId="0" xfId="3" applyAlignment="1">
      <alignment horizontal="left" vertical="center"/>
    </xf>
    <xf numFmtId="0" fontId="48" fillId="3" borderId="66" xfId="0" applyFont="1" applyFill="1" applyBorder="1" applyProtection="1">
      <protection locked="0"/>
    </xf>
    <xf numFmtId="0" fontId="29" fillId="3" borderId="66" xfId="0" applyFont="1" applyFill="1" applyBorder="1" applyProtection="1">
      <protection locked="0"/>
    </xf>
    <xf numFmtId="0" fontId="29" fillId="3" borderId="67" xfId="0" applyFont="1" applyFill="1" applyBorder="1" applyProtection="1">
      <protection locked="0"/>
    </xf>
    <xf numFmtId="0" fontId="30" fillId="3" borderId="67" xfId="0" applyFont="1" applyFill="1" applyBorder="1" applyAlignment="1" applyProtection="1">
      <alignment horizontal="center"/>
      <protection locked="0"/>
    </xf>
    <xf numFmtId="0" fontId="30" fillId="3" borderId="67" xfId="0" applyFont="1" applyFill="1" applyBorder="1" applyAlignment="1" applyProtection="1">
      <alignment horizontal="center" wrapText="1"/>
      <protection locked="0"/>
    </xf>
    <xf numFmtId="0" fontId="30" fillId="3" borderId="68" xfId="0" applyFont="1" applyFill="1" applyBorder="1" applyAlignment="1" applyProtection="1">
      <alignment horizontal="center" wrapText="1"/>
      <protection locked="0"/>
    </xf>
    <xf numFmtId="0" fontId="0" fillId="0" borderId="110" xfId="0" applyBorder="1" applyProtection="1"/>
    <xf numFmtId="0" fontId="0" fillId="0" borderId="0" xfId="0" applyProtection="1"/>
    <xf numFmtId="0" fontId="0" fillId="0" borderId="0" xfId="0" applyAlignment="1" applyProtection="1">
      <alignment wrapText="1"/>
    </xf>
    <xf numFmtId="0" fontId="0" fillId="12" borderId="21" xfId="0" applyFill="1" applyBorder="1" applyAlignment="1">
      <alignment horizontal="center" vertical="center" wrapText="1"/>
    </xf>
    <xf numFmtId="0" fontId="0" fillId="12" borderId="18" xfId="0" applyFill="1" applyBorder="1" applyAlignment="1">
      <alignment horizontal="center" vertical="center" wrapTex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1" fillId="21" borderId="33"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2" fillId="0" borderId="33" xfId="0" applyFont="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35" xfId="0" applyFont="1" applyBorder="1" applyAlignment="1">
      <alignment horizontal="center" vertical="center" wrapText="1"/>
    </xf>
    <xf numFmtId="0" fontId="0" fillId="12" borderId="33" xfId="0"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52" fillId="0" borderId="1" xfId="0" applyFont="1" applyBorder="1" applyAlignment="1">
      <alignment horizontal="left" vertical="center" wrapText="1"/>
    </xf>
    <xf numFmtId="0" fontId="43" fillId="0" borderId="0" xfId="0" applyFont="1" applyAlignment="1">
      <alignment horizontal="left" vertical="top" wrapText="1"/>
    </xf>
    <xf numFmtId="0" fontId="43" fillId="0" borderId="0" xfId="0" applyFont="1" applyAlignment="1">
      <alignment horizontal="left" vertical="center" wrapText="1"/>
    </xf>
    <xf numFmtId="0" fontId="50" fillId="35" borderId="1" xfId="0" applyFont="1" applyFill="1" applyBorder="1" applyAlignment="1">
      <alignment horizontal="left" vertical="center" wrapText="1"/>
    </xf>
    <xf numFmtId="0" fontId="43" fillId="35" borderId="1" xfId="0" applyFont="1" applyFill="1" applyBorder="1" applyAlignment="1">
      <alignment horizontal="left" vertical="center" wrapText="1"/>
    </xf>
    <xf numFmtId="0" fontId="51" fillId="35" borderId="1" xfId="0" applyFont="1" applyFill="1" applyBorder="1" applyAlignment="1">
      <alignment horizontal="left" vertical="center" wrapText="1"/>
    </xf>
    <xf numFmtId="14" fontId="52" fillId="0" borderId="1" xfId="0" applyNumberFormat="1" applyFont="1" applyBorder="1" applyAlignment="1">
      <alignment horizontal="left" vertical="center" wrapText="1"/>
    </xf>
    <xf numFmtId="0" fontId="55" fillId="0" borderId="0" xfId="0" applyFont="1" applyAlignment="1">
      <alignment horizontal="center" vertical="center" wrapText="1"/>
    </xf>
    <xf numFmtId="0" fontId="52" fillId="0" borderId="106" xfId="0" applyFont="1" applyBorder="1" applyAlignment="1">
      <alignment horizontal="left" vertical="top" wrapText="1"/>
    </xf>
    <xf numFmtId="0" fontId="52" fillId="0" borderId="0" xfId="0" applyFont="1" applyBorder="1" applyAlignment="1">
      <alignment horizontal="left" vertical="top" wrapText="1"/>
    </xf>
    <xf numFmtId="0" fontId="52" fillId="0" borderId="91" xfId="0" applyFont="1" applyBorder="1" applyAlignment="1">
      <alignment horizontal="left" vertical="top" wrapText="1"/>
    </xf>
    <xf numFmtId="0" fontId="52" fillId="0" borderId="107" xfId="0" applyFont="1" applyBorder="1" applyAlignment="1">
      <alignment horizontal="left" vertical="top" wrapText="1"/>
    </xf>
    <xf numFmtId="0" fontId="52" fillId="0" borderId="101" xfId="0" applyFont="1" applyBorder="1" applyAlignment="1">
      <alignment horizontal="left" vertical="top" wrapText="1"/>
    </xf>
    <xf numFmtId="0" fontId="52" fillId="0" borderId="85" xfId="0" applyFont="1" applyBorder="1" applyAlignment="1">
      <alignment horizontal="left" vertical="top" wrapText="1"/>
    </xf>
    <xf numFmtId="0" fontId="52" fillId="0" borderId="1" xfId="0" applyFont="1" applyBorder="1" applyAlignment="1">
      <alignment horizontal="left" vertical="top" wrapText="1"/>
    </xf>
    <xf numFmtId="0" fontId="50" fillId="35" borderId="1" xfId="0" applyFont="1" applyFill="1" applyBorder="1" applyAlignment="1">
      <alignment horizontal="center" vertical="center" wrapText="1"/>
    </xf>
    <xf numFmtId="0" fontId="52" fillId="0" borderId="9" xfId="0" applyFont="1" applyBorder="1" applyAlignment="1">
      <alignment horizontal="left" vertical="top" wrapText="1"/>
    </xf>
    <xf numFmtId="0" fontId="52" fillId="0" borderId="8" xfId="0" applyFont="1" applyBorder="1" applyAlignment="1">
      <alignment horizontal="left" vertical="top" wrapText="1"/>
    </xf>
    <xf numFmtId="0" fontId="52" fillId="0" borderId="10" xfId="0" applyFont="1" applyBorder="1" applyAlignment="1">
      <alignment horizontal="left" vertical="top" wrapText="1"/>
    </xf>
    <xf numFmtId="0" fontId="52" fillId="0" borderId="15" xfId="0" applyFont="1" applyBorder="1" applyAlignment="1">
      <alignment horizontal="left" vertical="top" wrapText="1"/>
    </xf>
    <xf numFmtId="0" fontId="52" fillId="0" borderId="0" xfId="0" applyFont="1" applyAlignment="1">
      <alignment horizontal="left" vertical="top" wrapText="1"/>
    </xf>
    <xf numFmtId="0" fontId="52" fillId="0" borderId="14" xfId="0" applyFont="1" applyBorder="1" applyAlignment="1">
      <alignment horizontal="left" vertical="top" wrapText="1"/>
    </xf>
    <xf numFmtId="0" fontId="53" fillId="35"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 xfId="0" applyFont="1" applyBorder="1" applyAlignment="1">
      <alignment vertical="center" wrapText="1"/>
    </xf>
    <xf numFmtId="165" fontId="2" fillId="0" borderId="1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16" xfId="0" applyFont="1" applyBorder="1" applyAlignment="1">
      <alignment horizontal="center"/>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0" fillId="0" borderId="16" xfId="0"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5" fillId="8" borderId="63" xfId="0" applyFont="1" applyFill="1" applyBorder="1" applyAlignment="1" applyProtection="1">
      <alignment horizontal="center"/>
    </xf>
    <xf numFmtId="0" fontId="35" fillId="8" borderId="64" xfId="0" applyFont="1" applyFill="1" applyBorder="1" applyAlignment="1" applyProtection="1">
      <alignment horizontal="center"/>
    </xf>
    <xf numFmtId="0" fontId="34" fillId="34" borderId="72" xfId="0" applyFont="1" applyFill="1" applyBorder="1" applyAlignment="1" applyProtection="1">
      <alignment horizontal="center" vertical="center" wrapText="1"/>
    </xf>
    <xf numFmtId="0" fontId="34" fillId="34" borderId="74" xfId="0" applyFont="1" applyFill="1" applyBorder="1" applyAlignment="1" applyProtection="1">
      <alignment horizontal="center" vertical="center" wrapText="1"/>
    </xf>
    <xf numFmtId="0" fontId="34" fillId="34" borderId="75" xfId="0" applyFont="1" applyFill="1" applyBorder="1" applyAlignment="1" applyProtection="1">
      <alignment horizontal="center" vertical="center" wrapText="1"/>
    </xf>
    <xf numFmtId="0" fontId="32" fillId="34" borderId="2" xfId="0" applyFont="1" applyFill="1" applyBorder="1" applyAlignment="1" applyProtection="1">
      <alignment horizontal="center" vertical="center" wrapText="1"/>
    </xf>
    <xf numFmtId="0" fontId="32" fillId="34" borderId="4" xfId="0" applyFont="1" applyFill="1" applyBorder="1" applyAlignment="1" applyProtection="1">
      <alignment horizontal="center" vertical="center" wrapText="1"/>
    </xf>
    <xf numFmtId="0" fontId="32" fillId="34" borderId="3" xfId="0" applyFont="1" applyFill="1" applyBorder="1" applyAlignment="1" applyProtection="1">
      <alignment horizontal="center" vertical="center" wrapText="1"/>
    </xf>
    <xf numFmtId="0" fontId="34" fillId="34" borderId="72" xfId="0" applyFont="1" applyFill="1" applyBorder="1" applyAlignment="1" applyProtection="1">
      <alignment horizontal="center" vertical="center" wrapText="1"/>
      <protection locked="0"/>
    </xf>
    <xf numFmtId="0" fontId="34" fillId="34" borderId="74" xfId="0" applyFont="1" applyFill="1" applyBorder="1" applyAlignment="1" applyProtection="1">
      <alignment horizontal="center" vertical="center" wrapText="1"/>
      <protection locked="0"/>
    </xf>
    <xf numFmtId="0" fontId="34" fillId="34" borderId="75" xfId="0" applyFont="1" applyFill="1" applyBorder="1" applyAlignment="1" applyProtection="1">
      <alignment horizontal="center" vertical="center" wrapText="1"/>
      <protection locked="0"/>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0" borderId="33" xfId="0" applyBorder="1" applyAlignment="1">
      <alignment horizontal="left" vertical="center" wrapText="1"/>
    </xf>
    <xf numFmtId="0" fontId="0" fillId="0" borderId="43" xfId="0" applyBorder="1" applyAlignment="1">
      <alignment horizontal="left" vertical="center" wrapText="1"/>
    </xf>
    <xf numFmtId="0" fontId="17" fillId="0" borderId="37" xfId="0" applyFont="1" applyBorder="1" applyAlignment="1">
      <alignment horizontal="center"/>
    </xf>
    <xf numFmtId="0" fontId="17" fillId="0" borderId="38" xfId="0" applyFont="1" applyBorder="1" applyAlignment="1">
      <alignment horizontal="center"/>
    </xf>
    <xf numFmtId="0" fontId="6" fillId="31" borderId="21" xfId="0" applyFont="1" applyFill="1" applyBorder="1" applyAlignment="1" applyProtection="1">
      <alignment horizontal="left" vertical="center" wrapText="1"/>
      <protection locked="0"/>
    </xf>
    <xf numFmtId="0" fontId="6" fillId="31" borderId="18" xfId="0" applyFont="1" applyFill="1" applyBorder="1" applyAlignment="1" applyProtection="1">
      <alignment horizontal="left" vertical="center" wrapText="1"/>
      <protection locked="0"/>
    </xf>
    <xf numFmtId="0" fontId="6" fillId="31" borderId="21" xfId="0" applyFont="1" applyFill="1" applyBorder="1" applyAlignment="1" applyProtection="1">
      <alignment horizontal="left" vertical="center" wrapText="1"/>
    </xf>
    <xf numFmtId="0" fontId="6" fillId="31" borderId="18" xfId="0" applyFont="1" applyFill="1" applyBorder="1" applyAlignment="1" applyProtection="1">
      <alignment horizontal="left" vertical="center" wrapText="1"/>
    </xf>
    <xf numFmtId="0" fontId="6" fillId="31" borderId="1" xfId="0" applyFont="1" applyFill="1" applyBorder="1" applyAlignment="1" applyProtection="1">
      <alignment horizontal="left" vertical="center" wrapText="1"/>
      <protection locked="0"/>
    </xf>
    <xf numFmtId="0" fontId="6" fillId="31" borderId="1"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9"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2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31" borderId="33" xfId="0" applyFont="1" applyFill="1" applyBorder="1" applyAlignment="1" applyProtection="1">
      <alignment horizontal="left" vertical="center" wrapText="1"/>
    </xf>
    <xf numFmtId="0" fontId="6" fillId="31" borderId="43" xfId="0" applyFont="1" applyFill="1" applyBorder="1" applyAlignment="1" applyProtection="1">
      <alignment horizontal="left" vertical="center" wrapText="1"/>
    </xf>
    <xf numFmtId="0" fontId="6" fillId="0" borderId="88" xfId="0" applyFont="1" applyFill="1" applyBorder="1" applyAlignment="1">
      <alignment horizontal="left" vertical="center" wrapText="1"/>
    </xf>
    <xf numFmtId="0" fontId="6" fillId="31" borderId="37" xfId="0" applyFont="1" applyFill="1" applyBorder="1" applyAlignment="1">
      <alignment horizontal="left" vertical="center" wrapText="1"/>
    </xf>
    <xf numFmtId="0" fontId="6" fillId="31" borderId="47" xfId="0" applyFont="1" applyFill="1" applyBorder="1" applyAlignment="1">
      <alignment horizontal="left" vertical="center" wrapText="1"/>
    </xf>
    <xf numFmtId="0" fontId="6" fillId="31" borderId="38" xfId="0" applyFont="1" applyFill="1" applyBorder="1" applyAlignment="1">
      <alignment horizontal="left" vertical="center" wrapText="1"/>
    </xf>
    <xf numFmtId="0" fontId="6" fillId="0" borderId="87" xfId="0" applyFont="1" applyFill="1" applyBorder="1" applyAlignment="1" applyProtection="1">
      <alignment horizontal="center" vertical="center" wrapText="1"/>
    </xf>
    <xf numFmtId="0" fontId="6" fillId="31" borderId="1" xfId="0" applyFont="1" applyFill="1" applyBorder="1" applyAlignment="1" applyProtection="1">
      <alignment horizontal="center" vertical="center" wrapText="1"/>
    </xf>
    <xf numFmtId="0" fontId="6" fillId="31" borderId="21" xfId="0" applyFont="1" applyFill="1" applyBorder="1" applyAlignment="1" applyProtection="1">
      <alignment horizontal="center" vertical="center" wrapText="1"/>
    </xf>
    <xf numFmtId="0" fontId="6" fillId="31" borderId="33" xfId="0" applyFont="1" applyFill="1" applyBorder="1" applyAlignment="1" applyProtection="1">
      <alignment horizontal="center" vertical="center" wrapText="1"/>
    </xf>
    <xf numFmtId="0" fontId="6" fillId="31" borderId="18" xfId="0" applyFont="1" applyFill="1" applyBorder="1" applyAlignment="1" applyProtection="1">
      <alignment horizontal="center" vertical="center" wrapText="1"/>
    </xf>
    <xf numFmtId="0" fontId="6" fillId="0" borderId="47" xfId="0" applyFont="1" applyFill="1" applyBorder="1" applyAlignment="1">
      <alignment horizontal="left" vertical="center" wrapText="1"/>
    </xf>
    <xf numFmtId="0" fontId="6" fillId="0" borderId="18" xfId="0" applyFont="1" applyFill="1" applyBorder="1" applyAlignment="1" applyProtection="1">
      <alignment horizontal="left" vertical="center" wrapText="1"/>
    </xf>
    <xf numFmtId="0" fontId="6" fillId="31" borderId="1" xfId="0" applyFont="1" applyFill="1" applyBorder="1" applyAlignment="1">
      <alignment horizontal="left" vertical="center" wrapText="1"/>
    </xf>
    <xf numFmtId="0" fontId="6" fillId="32" borderId="92" xfId="0" applyFont="1" applyFill="1" applyBorder="1" applyAlignment="1">
      <alignment horizontal="center" vertical="center" wrapText="1"/>
    </xf>
    <xf numFmtId="0" fontId="6" fillId="32" borderId="93" xfId="0" applyFont="1" applyFill="1" applyBorder="1" applyAlignment="1">
      <alignment horizontal="center" vertical="center" wrapText="1"/>
    </xf>
    <xf numFmtId="0" fontId="6" fillId="31" borderId="21" xfId="0" applyFont="1" applyFill="1" applyBorder="1" applyAlignment="1">
      <alignment horizontal="left" vertical="center" wrapText="1"/>
    </xf>
    <xf numFmtId="0" fontId="6" fillId="31" borderId="18" xfId="0" applyFont="1" applyFill="1" applyBorder="1" applyAlignment="1">
      <alignment horizontal="left" vertical="center" wrapText="1"/>
    </xf>
    <xf numFmtId="0" fontId="6" fillId="32" borderId="95" xfId="0" applyFont="1" applyFill="1" applyBorder="1" applyAlignment="1">
      <alignment horizontal="center" vertical="center" wrapText="1"/>
    </xf>
    <xf numFmtId="0" fontId="6" fillId="32" borderId="94"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33" borderId="92" xfId="0" applyFont="1" applyFill="1" applyBorder="1" applyAlignment="1">
      <alignment horizontal="center" vertical="center" wrapText="1"/>
    </xf>
    <xf numFmtId="0" fontId="6" fillId="33" borderId="97" xfId="0" applyFont="1" applyFill="1" applyBorder="1" applyAlignment="1">
      <alignment horizontal="center" vertical="center" wrapText="1"/>
    </xf>
    <xf numFmtId="0" fontId="6" fillId="33" borderId="9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43" xfId="0" applyFont="1" applyFill="1" applyBorder="1" applyAlignment="1" applyProtection="1">
      <alignment horizontal="center" vertical="center" wrapText="1"/>
    </xf>
    <xf numFmtId="0" fontId="6" fillId="33" borderId="94"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27" fillId="0" borderId="34"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32" borderId="97" xfId="0" applyFont="1" applyFill="1" applyBorder="1" applyAlignment="1">
      <alignment horizontal="center" vertical="center" wrapText="1"/>
    </xf>
    <xf numFmtId="0" fontId="0" fillId="31" borderId="21" xfId="0" applyFill="1" applyBorder="1" applyAlignment="1" applyProtection="1">
      <alignment horizontal="center" vertical="center" wrapText="1"/>
    </xf>
    <xf numFmtId="0" fontId="0" fillId="31" borderId="33" xfId="0" applyFill="1" applyBorder="1" applyAlignment="1" applyProtection="1">
      <alignment horizontal="center" vertical="center" wrapText="1"/>
    </xf>
    <xf numFmtId="0" fontId="0" fillId="31" borderId="18" xfId="0" applyFill="1" applyBorder="1" applyAlignment="1" applyProtection="1">
      <alignment horizontal="center" vertical="center" wrapText="1"/>
    </xf>
  </cellXfs>
  <cellStyles count="4">
    <cellStyle name="Hyperlink" xfId="3" builtinId="8"/>
    <cellStyle name="Normal" xfId="0" builtinId="0"/>
    <cellStyle name="Normal 2" xfId="1" xr:uid="{FD719E63-D1F1-44BB-AE06-64D90D8DAE52}"/>
    <cellStyle name="Porcentaje 2" xfId="2" xr:uid="{D45C3AE5-46EC-4E72-9903-01E1ADFC21EB}"/>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F5B224"/>
      <color rgb="FFCCDE82"/>
      <color rgb="FF94BA29"/>
      <color rgb="FF85C4E3"/>
      <color rgb="FFDEDBC4"/>
      <color rgb="FFFFFF66"/>
      <color rgb="FFFFFF99"/>
      <color rgb="FF6DA945"/>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369"/>
          <c:y val="0.1153818096681577"/>
          <c:w val="0.55513618744676785"/>
          <c:h val="0.80601504138905711"/>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NL"/>
          </a:p>
        </c:txPr>
        <c:crossAx val="433536776"/>
        <c:crosses val="autoZero"/>
        <c:auto val="1"/>
        <c:lblAlgn val="ctr"/>
        <c:lblOffset val="100"/>
        <c:noMultiLvlLbl val="0"/>
      </c:catAx>
      <c:valAx>
        <c:axId val="433536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NL"/>
          </a:p>
        </c:txPr>
        <c:crossAx val="43353710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71682</xdr:rowOff>
    </xdr:from>
    <xdr:to>
      <xdr:col>4</xdr:col>
      <xdr:colOff>588733</xdr:colOff>
      <xdr:row>24</xdr:row>
      <xdr:rowOff>106569</xdr:rowOff>
    </xdr:to>
    <xdr:pic>
      <xdr:nvPicPr>
        <xdr:cNvPr id="2" name="Picture 1">
          <a:extLst>
            <a:ext uri="{FF2B5EF4-FFF2-40B4-BE49-F238E27FC236}">
              <a16:creationId xmlns:a16="http://schemas.microsoft.com/office/drawing/2014/main" id="{B9690DA1-7EB0-4E02-997E-F3BEE0646FE6}"/>
            </a:ext>
          </a:extLst>
        </xdr:cNvPr>
        <xdr:cNvPicPr>
          <a:picLocks noChangeAspect="1"/>
        </xdr:cNvPicPr>
      </xdr:nvPicPr>
      <xdr:blipFill>
        <a:blip xmlns:r="http://schemas.openxmlformats.org/officeDocument/2006/relationships" r:embed="rId1"/>
        <a:stretch>
          <a:fillRect/>
        </a:stretch>
      </xdr:blipFill>
      <xdr:spPr>
        <a:xfrm>
          <a:off x="0" y="1170232"/>
          <a:ext cx="3611333" cy="4816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113665</xdr:colOff>
      <xdr:row>0</xdr:row>
      <xdr:rowOff>95250</xdr:rowOff>
    </xdr:from>
    <xdr:to>
      <xdr:col>11</xdr:col>
      <xdr:colOff>94615</xdr:colOff>
      <xdr:row>34</xdr:row>
      <xdr:rowOff>76199</xdr:rowOff>
    </xdr:to>
    <xdr:sp macro="" textlink="">
      <xdr:nvSpPr>
        <xdr:cNvPr id="7" name="TextBox 4">
          <a:extLst>
            <a:ext uri="{FF2B5EF4-FFF2-40B4-BE49-F238E27FC236}">
              <a16:creationId xmlns:a16="http://schemas.microsoft.com/office/drawing/2014/main" id="{4F1D0673-E1BE-476E-90D7-F3D0295C0E82}"/>
            </a:ext>
            <a:ext uri="{147F2762-F138-4A5C-976F-8EAC2B608ADB}">
              <a16:predDERef xmlns:a16="http://schemas.microsoft.com/office/drawing/2014/main" pred="{6BB5F9AA-D8EC-41B8-93B4-3BD4289AE987}"/>
            </a:ext>
          </a:extLst>
        </xdr:cNvPr>
        <xdr:cNvSpPr txBox="1"/>
      </xdr:nvSpPr>
      <xdr:spPr>
        <a:xfrm>
          <a:off x="113665" y="95250"/>
          <a:ext cx="6686550" cy="6457949"/>
        </a:xfrm>
        <a:prstGeom prst="rect">
          <a:avLst/>
        </a:prstGeom>
        <a:solidFill>
          <a:srgbClr val="DEDBC4">
            <a:alpha val="50196"/>
          </a:srgbClr>
        </a:solidFill>
        <a:ln w="9525" cmpd="sng">
          <a:solidFill>
            <a:srgbClr val="DEDB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050" b="1" i="0">
              <a:solidFill>
                <a:sysClr val="windowText" lastClr="000000"/>
              </a:solidFill>
              <a:effectLst/>
              <a:latin typeface="Century Gothic" panose="020B0502020202020204" pitchFamily="34" charset="0"/>
              <a:ea typeface="+mn-ea"/>
              <a:cs typeface="+mn-cs"/>
            </a:rPr>
            <a:t>How does the Risk Assessment Tool for farms function?</a:t>
          </a:r>
        </a:p>
        <a:p>
          <a:pPr rtl="0" fontAlgn="base"/>
          <a:r>
            <a:rPr lang="en-US" sz="1000" b="0" i="0">
              <a:solidFill>
                <a:sysClr val="windowText" lastClr="000000"/>
              </a:solidFill>
              <a:effectLst/>
              <a:latin typeface="Century Gothic" panose="020B0502020202020204" pitchFamily="34" charset="0"/>
              <a:ea typeface="+mn-ea"/>
              <a:cs typeface="+mn-cs"/>
            </a:rPr>
            <a:t>The Risk Assessment Tool for farms contains a set of questions that will help the Certificate</a:t>
          </a:r>
          <a:r>
            <a:rPr lang="en-US" sz="1000" b="0" i="0" baseline="0">
              <a:solidFill>
                <a:sysClr val="windowText" lastClr="000000"/>
              </a:solidFill>
              <a:effectLst/>
              <a:latin typeface="Century Gothic" panose="020B0502020202020204" pitchFamily="34" charset="0"/>
              <a:ea typeface="+mn-ea"/>
              <a:cs typeface="+mn-cs"/>
            </a:rPr>
            <a:t> Holder</a:t>
          </a:r>
          <a:r>
            <a:rPr lang="en-US" sz="1000" b="0" i="0">
              <a:solidFill>
                <a:sysClr val="windowText" lastClr="000000"/>
              </a:solidFill>
              <a:effectLst/>
              <a:latin typeface="Century Gothic" panose="020B0502020202020204" pitchFamily="34" charset="0"/>
              <a:ea typeface="+mn-ea"/>
              <a:cs typeface="+mn-cs"/>
            </a:rPr>
            <a:t> to identify the risks </a:t>
          </a:r>
          <a:r>
            <a:rPr lang="en-US" sz="1000" b="0" i="0">
              <a:solidFill>
                <a:schemeClr val="dk1"/>
              </a:solidFill>
              <a:effectLst/>
              <a:latin typeface="Century Gothic" panose="020B0502020202020204" pitchFamily="34" charset="0"/>
              <a:ea typeface="+mn-ea"/>
              <a:cs typeface="+mn-cs"/>
            </a:rPr>
            <a:t>for sustainable</a:t>
          </a:r>
          <a:r>
            <a:rPr lang="en-US" sz="1000" b="0" i="0" baseline="0">
              <a:solidFill>
                <a:schemeClr val="dk1"/>
              </a:solidFill>
              <a:effectLst/>
              <a:latin typeface="Century Gothic" panose="020B0502020202020204" pitchFamily="34" charset="0"/>
              <a:ea typeface="+mn-ea"/>
              <a:cs typeface="+mn-cs"/>
            </a:rPr>
            <a:t> agriculture on their farm </a:t>
          </a:r>
          <a:r>
            <a:rPr lang="en-US" sz="1000" b="0" i="0">
              <a:solidFill>
                <a:sysClr val="windowText" lastClr="000000"/>
              </a:solidFill>
              <a:effectLst/>
              <a:latin typeface="Century Gothic" panose="020B0502020202020204" pitchFamily="34" charset="0"/>
              <a:ea typeface="+mn-ea"/>
              <a:cs typeface="+mn-cs"/>
            </a:rPr>
            <a:t>and define the measures</a:t>
          </a:r>
          <a:r>
            <a:rPr lang="en-US" sz="1000" b="0" i="0" baseline="0">
              <a:solidFill>
                <a:sysClr val="windowText" lastClr="000000"/>
              </a:solidFill>
              <a:effectLst/>
              <a:latin typeface="Century Gothic" panose="020B0502020202020204" pitchFamily="34" charset="0"/>
              <a:ea typeface="+mn-ea"/>
              <a:cs typeface="+mn-cs"/>
            </a:rPr>
            <a:t> they can take to address the risks.</a:t>
          </a:r>
          <a:r>
            <a:rPr lang="en-US" sz="1000" b="0" i="0">
              <a:solidFill>
                <a:sysClr val="windowText" lastClr="000000"/>
              </a:solidFill>
              <a:effectLst/>
              <a:latin typeface="Century Gothic" panose="020B0502020202020204" pitchFamily="34" charset="0"/>
              <a:ea typeface="+mn-ea"/>
              <a:cs typeface="+mn-cs"/>
            </a:rPr>
            <a:t> </a:t>
          </a:r>
        </a:p>
        <a:p>
          <a:pPr rtl="0" fontAlgn="base"/>
          <a:endParaRPr lang="en-US" sz="1000" b="0" i="1">
            <a:solidFill>
              <a:sysClr val="windowText" lastClr="000000"/>
            </a:solidFill>
            <a:effectLst/>
            <a:latin typeface="Century Gothic" panose="020B0502020202020204" pitchFamily="34" charset="0"/>
            <a:ea typeface="+mn-ea"/>
            <a:cs typeface="+mn-cs"/>
          </a:endParaRPr>
        </a:p>
        <a:p>
          <a:pPr rtl="0" fontAlgn="base"/>
          <a:r>
            <a:rPr lang="en-US" sz="1000" b="0" i="0">
              <a:solidFill>
                <a:sysClr val="windowText" lastClr="000000"/>
              </a:solidFill>
              <a:effectLst/>
              <a:latin typeface="Century Gothic" panose="020B0502020202020204" pitchFamily="34" charset="0"/>
              <a:ea typeface="+mn-ea"/>
              <a:cs typeface="+mn-cs"/>
            </a:rPr>
            <a:t>The Certificate Holder will access the Risk Assessment Tool as a questionnaire,</a:t>
          </a:r>
          <a:r>
            <a:rPr lang="en-US" sz="1000" b="0" i="0" baseline="0">
              <a:solidFill>
                <a:sysClr val="windowText" lastClr="000000"/>
              </a:solidFill>
              <a:effectLst/>
              <a:latin typeface="Century Gothic" panose="020B0502020202020204" pitchFamily="34" charset="0"/>
              <a:ea typeface="+mn-ea"/>
              <a:cs typeface="+mn-cs"/>
            </a:rPr>
            <a:t> with the applicable questions, based on the applicable requirements (e.g. Group certification or Large farm. </a:t>
          </a:r>
          <a:r>
            <a:rPr lang="en-US" sz="1000" b="1" i="0" baseline="0">
              <a:solidFill>
                <a:sysClr val="windowText" lastClr="000000"/>
              </a:solidFill>
              <a:effectLst/>
              <a:latin typeface="Century Gothic" panose="020B0502020202020204" pitchFamily="34" charset="0"/>
              <a:ea typeface="+mn-ea"/>
              <a:cs typeface="+mn-cs"/>
            </a:rPr>
            <a:t>NB individually certified farms fall under 'Large farms'). In mixed groups of small and large farms together, or in groups of large farms, all large farms also need to do the risk assessment for their own farm, on top of the group management doing it for the entire group</a:t>
          </a:r>
          <a:r>
            <a:rPr lang="en-US" sz="1000" b="0" i="0" baseline="0">
              <a:solidFill>
                <a:sysClr val="windowText" lastClr="000000"/>
              </a:solidFill>
              <a:effectLst/>
              <a:latin typeface="Century Gothic" panose="020B0502020202020204" pitchFamily="34" charset="0"/>
              <a:ea typeface="+mn-ea"/>
              <a:cs typeface="+mn-cs"/>
            </a:rPr>
            <a:t>.</a:t>
          </a:r>
          <a:endParaRPr lang="en-US" sz="1000">
            <a:solidFill>
              <a:sysClr val="windowText" lastClr="000000"/>
            </a:solidFill>
            <a:effectLst/>
            <a:latin typeface="Century Gothic" panose="020B0502020202020204" pitchFamily="34" charset="0"/>
          </a:endParaRPr>
        </a:p>
        <a:p>
          <a:pPr rtl="0" fontAlgn="base"/>
          <a:endParaRPr lang="en-US" sz="1000" b="0" i="0">
            <a:solidFill>
              <a:sysClr val="windowText" lastClr="000000"/>
            </a:solidFill>
            <a:effectLst/>
            <a:latin typeface="Century Gothic" panose="020B0502020202020204" pitchFamily="34" charset="0"/>
            <a:ea typeface="+mn-ea"/>
            <a:cs typeface="+mn-cs"/>
          </a:endParaRPr>
        </a:p>
        <a:p>
          <a:pPr rtl="0" fontAlgn="base"/>
          <a:r>
            <a:rPr lang="en-US" sz="1000" b="0" i="0">
              <a:solidFill>
                <a:sysClr val="windowText" lastClr="000000"/>
              </a:solidFill>
              <a:effectLst/>
              <a:latin typeface="Century Gothic" panose="020B0502020202020204" pitchFamily="34" charset="0"/>
              <a:ea typeface="+mn-ea"/>
              <a:cs typeface="+mn-cs"/>
            </a:rPr>
            <a:t>The questions appear in a dashboard (see tab 'Dashboard') per topic in the standard. When it shows #N/A, the question and mitigation measure is not applicable to the type of CH chosen on top of the worksheet.</a:t>
          </a:r>
          <a:r>
            <a:rPr lang="en-US" sz="1000" b="0" i="0" baseline="0">
              <a:solidFill>
                <a:sysClr val="windowText" lastClr="000000"/>
              </a:solidFill>
              <a:effectLst/>
              <a:latin typeface="Century Gothic" panose="020B0502020202020204" pitchFamily="34" charset="0"/>
              <a:ea typeface="+mn-ea"/>
              <a:cs typeface="+mn-cs"/>
            </a:rPr>
            <a:t> </a:t>
          </a:r>
          <a:r>
            <a:rPr lang="en-US" sz="1000" b="0" i="0">
              <a:solidFill>
                <a:sysClr val="windowText" lastClr="000000"/>
              </a:solidFill>
              <a:effectLst/>
              <a:latin typeface="Century Gothic" panose="020B0502020202020204" pitchFamily="34" charset="0"/>
              <a:ea typeface="+mn-ea"/>
              <a:cs typeface="+mn-cs"/>
            </a:rPr>
            <a:t>  </a:t>
          </a:r>
          <a:endParaRPr lang="en-US" sz="1000">
            <a:solidFill>
              <a:sysClr val="windowText" lastClr="000000"/>
            </a:solidFill>
            <a:effectLst/>
            <a:latin typeface="Century Gothic" panose="020B0502020202020204" pitchFamily="34" charset="0"/>
          </a:endParaRPr>
        </a:p>
        <a:p>
          <a:pPr rtl="0" fontAlgn="base"/>
          <a:r>
            <a:rPr lang="en-US" sz="1000" b="0" i="0">
              <a:solidFill>
                <a:sysClr val="windowText" lastClr="000000"/>
              </a:solidFill>
              <a:effectLst/>
              <a:latin typeface="Century Gothic" panose="020B0502020202020204" pitchFamily="34" charset="0"/>
              <a:ea typeface="+mn-ea"/>
              <a:cs typeface="+mn-cs"/>
            </a:rPr>
            <a:t>The Certificate Holder can save the process at any stage and complete it later.  </a:t>
          </a:r>
          <a:br>
            <a:rPr lang="en-US" sz="1000" b="0" i="0">
              <a:solidFill>
                <a:sysClr val="windowText" lastClr="000000"/>
              </a:solidFill>
              <a:effectLst/>
              <a:latin typeface="Century Gothic" panose="020B0502020202020204" pitchFamily="34" charset="0"/>
              <a:ea typeface="+mn-ea"/>
              <a:cs typeface="+mn-cs"/>
            </a:rPr>
          </a:br>
          <a:r>
            <a:rPr lang="en-US" sz="1000" b="0" i="0">
              <a:solidFill>
                <a:sysClr val="windowText" lastClr="000000"/>
              </a:solidFill>
              <a:effectLst/>
              <a:latin typeface="Century Gothic" panose="020B0502020202020204" pitchFamily="34" charset="0"/>
              <a:ea typeface="+mn-ea"/>
              <a:cs typeface="+mn-cs"/>
            </a:rPr>
            <a:t> </a:t>
          </a:r>
          <a:endParaRPr lang="en-US" sz="1000">
            <a:solidFill>
              <a:sysClr val="windowText" lastClr="000000"/>
            </a:solidFill>
            <a:effectLst/>
            <a:latin typeface="Century Gothic" panose="020B0502020202020204" pitchFamily="34" charset="0"/>
          </a:endParaRPr>
        </a:p>
        <a:p>
          <a:pPr rtl="0" fontAlgn="base"/>
          <a:r>
            <a:rPr lang="en-US" sz="1000" b="0" i="0">
              <a:solidFill>
                <a:sysClr val="windowText" lastClr="000000"/>
              </a:solidFill>
              <a:effectLst/>
              <a:latin typeface="Century Gothic" panose="020B0502020202020204" pitchFamily="34" charset="0"/>
              <a:ea typeface="+mn-ea"/>
              <a:cs typeface="+mn-cs"/>
            </a:rPr>
            <a:t>Once the Farm Risk Assessment Tool is completed successfully, the Certificate Holder sees an overview of Rainforest Alliance recommended mitigation measures for each of the identified risks. The Certificate Holder can also implement their own mitigation measures if these are considered more appropriate</a:t>
          </a:r>
          <a:r>
            <a:rPr lang="en-US" sz="1000" b="0" i="0" baseline="0">
              <a:solidFill>
                <a:sysClr val="windowText" lastClr="000000"/>
              </a:solidFill>
              <a:effectLst/>
              <a:latin typeface="Century Gothic" panose="020B0502020202020204" pitchFamily="34" charset="0"/>
              <a:ea typeface="+mn-ea"/>
              <a:cs typeface="+mn-cs"/>
            </a:rPr>
            <a:t> to the context. These measures can be filled in in column 'H': "Certificate Holder's own mitigation measure".</a:t>
          </a:r>
          <a:r>
            <a:rPr lang="en-US" sz="1000" b="0" i="0">
              <a:solidFill>
                <a:sysClr val="windowText" lastClr="000000"/>
              </a:solidFill>
              <a:effectLst/>
              <a:latin typeface="Century Gothic" panose="020B0502020202020204" pitchFamily="34" charset="0"/>
              <a:ea typeface="+mn-ea"/>
              <a:cs typeface="+mn-cs"/>
            </a:rPr>
            <a:t> </a:t>
          </a:r>
          <a:endParaRPr lang="en-US" sz="1000">
            <a:solidFill>
              <a:sysClr val="windowText" lastClr="000000"/>
            </a:solidFill>
            <a:effectLst/>
            <a:latin typeface="Century Gothic" panose="020B0502020202020204" pitchFamily="34" charset="0"/>
          </a:endParaRPr>
        </a:p>
        <a:p>
          <a:pPr rtl="0" fontAlgn="base"/>
          <a:endParaRPr lang="en-US" sz="1000">
            <a:solidFill>
              <a:sysClr val="windowText" lastClr="000000"/>
            </a:solidFill>
            <a:effectLst/>
            <a:latin typeface="Century Gothic" panose="020B0502020202020204" pitchFamily="34" charset="0"/>
          </a:endParaRPr>
        </a:p>
        <a:p>
          <a:pPr rtl="0" fontAlgn="base"/>
          <a:r>
            <a:rPr lang="en-US" sz="1000" b="0" i="0">
              <a:solidFill>
                <a:sysClr val="windowText" lastClr="000000"/>
              </a:solidFill>
              <a:effectLst/>
              <a:latin typeface="Century Gothic" panose="020B0502020202020204" pitchFamily="34" charset="0"/>
              <a:ea typeface="+mn-ea"/>
              <a:cs typeface="+mn-cs"/>
            </a:rPr>
            <a:t>The mitigation</a:t>
          </a:r>
          <a:r>
            <a:rPr lang="en-US" sz="1000" b="0" i="0" baseline="0">
              <a:solidFill>
                <a:sysClr val="windowText" lastClr="000000"/>
              </a:solidFill>
              <a:effectLst/>
              <a:latin typeface="Century Gothic" panose="020B0502020202020204" pitchFamily="34" charset="0"/>
              <a:ea typeface="+mn-ea"/>
              <a:cs typeface="+mn-cs"/>
            </a:rPr>
            <a:t> measures are to be included in the management plan, and implementation should be monitored.</a:t>
          </a:r>
        </a:p>
        <a:p>
          <a:pPr rtl="0" fontAlgn="base"/>
          <a:endParaRPr lang="en-US" sz="1000" b="0" i="0" baseline="0">
            <a:solidFill>
              <a:sysClr val="windowText" lastClr="000000"/>
            </a:solidFill>
            <a:effectLst/>
            <a:latin typeface="Century Gothic" panose="020B0502020202020204" pitchFamily="34" charset="0"/>
            <a:ea typeface="+mn-ea"/>
            <a:cs typeface="+mn-cs"/>
          </a:endParaRPr>
        </a:p>
        <a:p>
          <a:pPr rtl="0" fontAlgn="base"/>
          <a:r>
            <a:rPr lang="en-US" sz="1000">
              <a:solidFill>
                <a:sysClr val="windowText" lastClr="000000"/>
              </a:solidFill>
              <a:effectLst/>
              <a:latin typeface="Century Gothic" panose="020B0502020202020204" pitchFamily="34" charset="0"/>
            </a:rPr>
            <a:t>The </a:t>
          </a:r>
          <a:r>
            <a:rPr lang="en-US" sz="1000" baseline="0">
              <a:solidFill>
                <a:sysClr val="windowText" lastClr="000000"/>
              </a:solidFill>
              <a:effectLst/>
              <a:latin typeface="Century Gothic" panose="020B0502020202020204" pitchFamily="34" charset="0"/>
            </a:rPr>
            <a:t>Risk Assessment Tool consists of a </a:t>
          </a:r>
          <a:r>
            <a:rPr lang="en-US" sz="1000" b="1" baseline="0">
              <a:solidFill>
                <a:sysClr val="windowText" lastClr="000000"/>
              </a:solidFill>
              <a:effectLst/>
              <a:latin typeface="Century Gothic" panose="020B0502020202020204" pitchFamily="34" charset="0"/>
            </a:rPr>
            <a:t>basic</a:t>
          </a:r>
          <a:r>
            <a:rPr lang="en-US" sz="1000" baseline="0">
              <a:solidFill>
                <a:sysClr val="windowText" lastClr="000000"/>
              </a:solidFill>
              <a:effectLst/>
              <a:latin typeface="Century Gothic" panose="020B0502020202020204" pitchFamily="34" charset="0"/>
            </a:rPr>
            <a:t> risk assessment (preparation phase, to be repeated after three years), and an </a:t>
          </a:r>
          <a:r>
            <a:rPr lang="en-US" sz="1000" b="1" baseline="0">
              <a:solidFill>
                <a:sysClr val="windowText" lastClr="000000"/>
              </a:solidFill>
              <a:effectLst/>
              <a:latin typeface="Century Gothic" panose="020B0502020202020204" pitchFamily="34" charset="0"/>
            </a:rPr>
            <a:t>in-depth</a:t>
          </a:r>
          <a:r>
            <a:rPr lang="en-US" sz="1000" baseline="0">
              <a:solidFill>
                <a:sysClr val="windowText" lastClr="000000"/>
              </a:solidFill>
              <a:effectLst/>
              <a:latin typeface="Century Gothic" panose="020B0502020202020204" pitchFamily="34" charset="0"/>
            </a:rPr>
            <a:t> risk assessment (year 1, to be repeated after three years). </a:t>
          </a:r>
        </a:p>
        <a:p>
          <a:pPr rtl="0" fontAlgn="base"/>
          <a:endParaRPr lang="en-US" sz="1000" baseline="0">
            <a:solidFill>
              <a:sysClr val="windowText" lastClr="000000"/>
            </a:solidFill>
            <a:effectLst/>
            <a:latin typeface="Century Gothic" panose="020B0502020202020204" pitchFamily="34" charset="0"/>
          </a:endParaRPr>
        </a:p>
        <a:p>
          <a:pPr rtl="0" fontAlgn="base"/>
          <a:r>
            <a:rPr lang="en-US" sz="1000" baseline="0">
              <a:solidFill>
                <a:sysClr val="windowText" lastClr="000000"/>
              </a:solidFill>
              <a:effectLst/>
              <a:latin typeface="Century Gothic" panose="020B0502020202020204" pitchFamily="34" charset="0"/>
            </a:rPr>
            <a:t>The in-depth Risk Assessment consists of the:</a:t>
          </a:r>
        </a:p>
        <a:p>
          <a:pPr rtl="0" fontAlgn="base"/>
          <a:r>
            <a:rPr lang="en-US" sz="1000" baseline="0">
              <a:solidFill>
                <a:sysClr val="windowText" lastClr="000000"/>
              </a:solidFill>
              <a:effectLst/>
              <a:latin typeface="Century Gothic" panose="020B0502020202020204" pitchFamily="34" charset="0"/>
            </a:rPr>
            <a:t>- Gender in-depth Risk Assessment</a:t>
          </a:r>
        </a:p>
        <a:p>
          <a:pPr rtl="0" fontAlgn="base"/>
          <a:r>
            <a:rPr lang="en-US" sz="1000" baseline="0">
              <a:solidFill>
                <a:sysClr val="windowText" lastClr="000000"/>
              </a:solidFill>
              <a:effectLst/>
              <a:latin typeface="Century Gothic" panose="020B0502020202020204" pitchFamily="34" charset="0"/>
            </a:rPr>
            <a:t>- Assess-and-address in-depth Risk Assessment </a:t>
          </a:r>
          <a:r>
            <a:rPr lang="en-US" sz="1000" baseline="0">
              <a:solidFill>
                <a:schemeClr val="dk1"/>
              </a:solidFill>
              <a:effectLst/>
              <a:latin typeface="Century Gothic" panose="020B0502020202020204" pitchFamily="34" charset="0"/>
              <a:ea typeface="+mn-ea"/>
              <a:cs typeface="+mn-cs"/>
            </a:rPr>
            <a:t>(depending on the  the country risk level for child labor and forced labor as identified by the Rainforest Alliance)</a:t>
          </a:r>
          <a:endParaRPr lang="en-US" sz="1000" baseline="0">
            <a:solidFill>
              <a:sysClr val="windowText" lastClr="000000"/>
            </a:solidFill>
            <a:effectLst/>
            <a:latin typeface="Century Gothic" panose="020B0502020202020204" pitchFamily="34" charset="0"/>
          </a:endParaRPr>
        </a:p>
        <a:p>
          <a:pPr rtl="0" fontAlgn="base"/>
          <a:r>
            <a:rPr lang="en-US" sz="1000" baseline="0">
              <a:solidFill>
                <a:sysClr val="windowText" lastClr="000000"/>
              </a:solidFill>
              <a:effectLst/>
              <a:latin typeface="Century Gothic" panose="020B0502020202020204" pitchFamily="34" charset="0"/>
            </a:rPr>
            <a:t>- Climate change in-depth Risk Assessment</a:t>
          </a:r>
        </a:p>
        <a:p>
          <a:pPr rtl="0" fontAlgn="base"/>
          <a:r>
            <a:rPr lang="en-US" sz="1000" baseline="0">
              <a:solidFill>
                <a:sysClr val="windowText" lastClr="000000"/>
              </a:solidFill>
              <a:effectLst/>
              <a:latin typeface="Century Gothic" panose="020B0502020202020204" pitchFamily="34" charset="0"/>
            </a:rPr>
            <a:t>These 3 in-depth Risk Assessments can be found in separate documents. </a:t>
          </a:r>
          <a:r>
            <a:rPr lang="en-US" sz="1000" baseline="0">
              <a:solidFill>
                <a:schemeClr val="dk1"/>
              </a:solidFill>
              <a:effectLst/>
              <a:latin typeface="Century Gothic" panose="020B0502020202020204" pitchFamily="34" charset="0"/>
              <a:ea typeface="+mn-ea"/>
              <a:cs typeface="+mn-cs"/>
            </a:rPr>
            <a:t>The in-depth risk assessment will guide the measures to take from year 1 onwards. </a:t>
          </a:r>
          <a:endParaRPr lang="en-US" sz="1000" baseline="0">
            <a:solidFill>
              <a:sysClr val="windowText" lastClr="000000"/>
            </a:solidFill>
            <a:effectLst/>
            <a:latin typeface="Century Gothic" panose="020B0502020202020204" pitchFamily="34" charset="0"/>
          </a:endParaRPr>
        </a:p>
        <a:p>
          <a:pPr rtl="0" fontAlgn="base"/>
          <a:endParaRPr lang="en-US" sz="1000" baseline="0">
            <a:solidFill>
              <a:sysClr val="windowText" lastClr="000000"/>
            </a:solidFill>
            <a:effectLst/>
            <a:latin typeface="Century Gothic" panose="020B0502020202020204" pitchFamily="34" charset="0"/>
          </a:endParaRPr>
        </a:p>
        <a:p>
          <a:pPr rtl="0" fontAlgn="base"/>
          <a:r>
            <a:rPr lang="en-US" sz="1000" i="1" baseline="0">
              <a:solidFill>
                <a:sysClr val="windowText" lastClr="000000"/>
              </a:solidFill>
              <a:effectLst/>
              <a:latin typeface="Century Gothic" panose="020B0502020202020204" pitchFamily="34" charset="0"/>
            </a:rPr>
            <a:t>The Risk Assessment Tool is planned to be integrated in the digital certification platform at a later stage.</a:t>
          </a:r>
        </a:p>
        <a:p>
          <a:pPr rtl="0" fontAlgn="base"/>
          <a:endParaRPr lang="en-US" sz="1000" i="1" baseline="0">
            <a:solidFill>
              <a:sysClr val="windowText" lastClr="000000"/>
            </a:solidFill>
            <a:effectLst/>
            <a:latin typeface="Century Gothic" panose="020B0502020202020204" pitchFamily="34" charset="0"/>
          </a:endParaRPr>
        </a:p>
        <a:p>
          <a:pPr rtl="0" fontAlgn="base"/>
          <a:endParaRPr lang="en-US" sz="1000" i="1">
            <a:solidFill>
              <a:sysClr val="windowText" lastClr="000000"/>
            </a:solidFill>
            <a:latin typeface="Century Gothic" panose="020B0502020202020204" pitchFamily="34" charset="0"/>
          </a:endParaRPr>
        </a:p>
      </xdr:txBody>
    </xdr:sp>
    <xdr:clientData/>
  </xdr:twoCellAnchor>
  <xdr:oneCellAnchor>
    <xdr:from>
      <xdr:col>0</xdr:col>
      <xdr:colOff>96520</xdr:colOff>
      <xdr:row>34</xdr:row>
      <xdr:rowOff>162560</xdr:rowOff>
    </xdr:from>
    <xdr:ext cx="8591550" cy="5108575"/>
    <xdr:sp macro="" textlink="">
      <xdr:nvSpPr>
        <xdr:cNvPr id="6" name="TextBox 5">
          <a:extLst>
            <a:ext uri="{FF2B5EF4-FFF2-40B4-BE49-F238E27FC236}">
              <a16:creationId xmlns:a16="http://schemas.microsoft.com/office/drawing/2014/main" id="{57F0733E-3E66-45CA-82EA-2F74CDFFD55B}"/>
            </a:ext>
          </a:extLst>
        </xdr:cNvPr>
        <xdr:cNvSpPr txBox="1"/>
      </xdr:nvSpPr>
      <xdr:spPr>
        <a:xfrm>
          <a:off x="96520" y="6639560"/>
          <a:ext cx="8591550" cy="5108575"/>
        </a:xfrm>
        <a:prstGeom prst="rect">
          <a:avLst/>
        </a:prstGeom>
        <a:solidFill>
          <a:srgbClr val="85C4E3">
            <a:alpha val="50196"/>
          </a:srgbClr>
        </a:solidFill>
        <a:ln>
          <a:solidFill>
            <a:srgbClr val="85C4E3"/>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GB" sz="1100" b="1">
              <a:solidFill>
                <a:sysClr val="windowText" lastClr="000000"/>
              </a:solidFill>
              <a:effectLst/>
              <a:latin typeface="Century Gothic" panose="020B0502020202020204" pitchFamily="34" charset="0"/>
              <a:ea typeface="+mn-ea"/>
              <a:cs typeface="+mn-cs"/>
            </a:rPr>
            <a:t>The Risk Assessment Tool for farms in the standard</a:t>
          </a:r>
          <a:endParaRPr lang="en-NL" sz="1100">
            <a:solidFill>
              <a:sysClr val="windowText" lastClr="000000"/>
            </a:solidFill>
            <a:effectLst/>
            <a:latin typeface="Century Gothic" panose="020B0502020202020204" pitchFamily="34" charset="0"/>
            <a:ea typeface="+mn-ea"/>
            <a:cs typeface="+mn-cs"/>
          </a:endParaRPr>
        </a:p>
        <a:p>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en-GB" sz="1050" u="sng">
              <a:solidFill>
                <a:sysClr val="windowText" lastClr="000000"/>
              </a:solidFill>
              <a:effectLst/>
              <a:latin typeface="Century Gothic" panose="020B0502020202020204" pitchFamily="34" charset="0"/>
              <a:ea typeface="+mn-ea"/>
              <a:cs typeface="+mn-cs"/>
            </a:rPr>
            <a:t>Basic Risk Assessment (Core requirements):</a:t>
          </a:r>
          <a:endParaRPr lang="en-NL" sz="105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1.3.1</a:t>
          </a:r>
          <a:r>
            <a:rPr lang="en-GB" sz="1000">
              <a:solidFill>
                <a:sysClr val="windowText" lastClr="000000"/>
              </a:solidFill>
              <a:effectLst/>
              <a:latin typeface="Century Gothic" panose="020B0502020202020204" pitchFamily="34" charset="0"/>
              <a:ea typeface="+mn-ea"/>
              <a:cs typeface="+mn-cs"/>
            </a:rPr>
            <a:t>:  Management conducts a risk assessment in relation to the requirements in this standard, by using the Farm Risk Assessment Tool, at least every three years.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1.6.2</a:t>
          </a:r>
          <a:r>
            <a:rPr lang="en-GB" sz="1000">
              <a:solidFill>
                <a:sysClr val="windowText" lastClr="000000"/>
              </a:solidFill>
              <a:effectLst/>
              <a:latin typeface="Century Gothic" panose="020B0502020202020204" pitchFamily="34" charset="0"/>
              <a:ea typeface="+mn-ea"/>
              <a:cs typeface="+mn-cs"/>
            </a:rPr>
            <a:t>: The responsible committee/person performs the following activities: Implements gender equality mitigation measures following the basic Farm Risk Assessment or the Supply Chain Risk Assessment and includes these measures in the Management Plan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4.1.1</a:t>
          </a:r>
          <a:r>
            <a:rPr lang="en-GB" sz="1000">
              <a:solidFill>
                <a:sysClr val="windowText" lastClr="000000"/>
              </a:solidFill>
              <a:effectLst/>
              <a:latin typeface="Century Gothic" panose="020B0502020202020204" pitchFamily="34" charset="0"/>
              <a:ea typeface="+mn-ea"/>
              <a:cs typeface="+mn-cs"/>
            </a:rPr>
            <a:t>:  Plant varieties for planting, grafting and renovation are selected based on quality, productivity, resistance to pests and diseases and on suitability for the climate during the lifetime of the plants. This is done as per the findings of the Farm Risk Assessment (1.3.1) regarding climate.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5.1.2</a:t>
          </a:r>
          <a:r>
            <a:rPr lang="en-GB" sz="1000">
              <a:solidFill>
                <a:sysClr val="windowText" lastClr="000000"/>
              </a:solidFill>
              <a:effectLst/>
              <a:latin typeface="Century Gothic" panose="020B0502020202020204" pitchFamily="34" charset="0"/>
              <a:ea typeface="+mn-ea"/>
              <a:cs typeface="+mn-cs"/>
            </a:rPr>
            <a:t>: The management representative/ committee includes in the Management Plan the mitigation measures as identified in the basic Farm Risk Assessment or the Supply Chain Risk Assessment  and implements corresponding measures.  </a:t>
          </a:r>
          <a:endParaRPr lang="en-NL" sz="1000">
            <a:solidFill>
              <a:sysClr val="windowText" lastClr="000000"/>
            </a:solidFill>
            <a:effectLst/>
            <a:latin typeface="Century Gothic" panose="020B0502020202020204" pitchFamily="34" charset="0"/>
            <a:ea typeface="+mn-ea"/>
            <a:cs typeface="+mn-cs"/>
          </a:endParaRPr>
        </a:p>
        <a:p>
          <a:r>
            <a:rPr lang="en-GB" sz="1000">
              <a:solidFill>
                <a:sysClr val="windowText" lastClr="000000"/>
              </a:solidFill>
              <a:effectLst/>
              <a:latin typeface="Century Gothic" panose="020B0502020202020204" pitchFamily="34" charset="0"/>
              <a:ea typeface="+mn-ea"/>
              <a:cs typeface="+mn-cs"/>
            </a:rPr>
            <a:t>The basic Farm Risk Assessment is repeated at least every three years.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6.1.3</a:t>
          </a:r>
          <a:r>
            <a:rPr lang="en-GB" sz="1000">
              <a:solidFill>
                <a:sysClr val="windowText" lastClr="000000"/>
              </a:solidFill>
              <a:effectLst/>
              <a:latin typeface="Century Gothic" panose="020B0502020202020204" pitchFamily="34" charset="0"/>
              <a:ea typeface="+mn-ea"/>
              <a:cs typeface="+mn-cs"/>
            </a:rPr>
            <a:t> </a:t>
          </a:r>
          <a:r>
            <a:rPr lang="en-GB" sz="1000" b="1">
              <a:solidFill>
                <a:sysClr val="windowText" lastClr="000000"/>
              </a:solidFill>
              <a:effectLst/>
              <a:latin typeface="Century Gothic" panose="020B0502020202020204" pitchFamily="34" charset="0"/>
              <a:ea typeface="+mn-ea"/>
              <a:cs typeface="+mn-cs"/>
            </a:rPr>
            <a:t>(large farms, individually certified farms)</a:t>
          </a:r>
          <a:r>
            <a:rPr lang="en-GB" sz="1000">
              <a:solidFill>
                <a:sysClr val="windowText" lastClr="000000"/>
              </a:solidFill>
              <a:effectLst/>
              <a:latin typeface="Century Gothic" panose="020B0502020202020204" pitchFamily="34" charset="0"/>
              <a:ea typeface="+mn-ea"/>
              <a:cs typeface="+mn-cs"/>
            </a:rPr>
            <a:t>: Management includes the mitigation measures from the  Farm Risk Assessment Tool in 1.3.1 with regard to High Conservation Values in the management plan (1.3.2). Management implements these measures.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6.1.4</a:t>
          </a:r>
          <a:r>
            <a:rPr lang="en-GB" sz="1000">
              <a:solidFill>
                <a:sysClr val="windowText" lastClr="000000"/>
              </a:solidFill>
              <a:effectLst/>
              <a:latin typeface="Century Gothic" panose="020B0502020202020204" pitchFamily="34" charset="0"/>
              <a:ea typeface="+mn-ea"/>
              <a:cs typeface="+mn-cs"/>
            </a:rPr>
            <a:t> </a:t>
          </a:r>
          <a:r>
            <a:rPr lang="en-GB" sz="1000" b="1">
              <a:solidFill>
                <a:sysClr val="windowText" lastClr="000000"/>
              </a:solidFill>
              <a:effectLst/>
              <a:latin typeface="Century Gothic" panose="020B0502020202020204" pitchFamily="34" charset="0"/>
              <a:ea typeface="+mn-ea"/>
              <a:cs typeface="+mn-cs"/>
            </a:rPr>
            <a:t>(Group certification, Improvement)</a:t>
          </a:r>
          <a:r>
            <a:rPr lang="en-GB" sz="1000">
              <a:solidFill>
                <a:sysClr val="windowText" lastClr="000000"/>
              </a:solidFill>
              <a:effectLst/>
              <a:latin typeface="Century Gothic" panose="020B0502020202020204" pitchFamily="34" charset="0"/>
              <a:ea typeface="+mn-ea"/>
              <a:cs typeface="+mn-cs"/>
            </a:rPr>
            <a:t>: </a:t>
          </a:r>
          <a:r>
            <a:rPr lang="nl-NL" sz="1000">
              <a:solidFill>
                <a:sysClr val="windowText" lastClr="000000"/>
              </a:solidFill>
              <a:effectLst/>
              <a:latin typeface="Century Gothic" panose="020B0502020202020204" pitchFamily="34" charset="0"/>
              <a:ea typeface="+mn-ea"/>
              <a:cs typeface="+mn-cs"/>
            </a:rPr>
            <a:t>Management includes the mitigation measures from the Farm Risk Assessment Tool in 1.3.1 with regard to High Conservation Values in the management plan (1.3.2).</a:t>
          </a:r>
          <a:r>
            <a:rPr lang="en-GB" sz="1000">
              <a:solidFill>
                <a:sysClr val="windowText" lastClr="000000"/>
              </a:solidFill>
              <a:effectLst/>
              <a:latin typeface="Century Gothic" panose="020B0502020202020204" pitchFamily="34" charset="0"/>
              <a:ea typeface="+mn-ea"/>
              <a:cs typeface="+mn-cs"/>
            </a:rPr>
            <a:t> </a:t>
          </a:r>
          <a:r>
            <a:rPr lang="nl-NL" sz="1000">
              <a:solidFill>
                <a:sysClr val="windowText" lastClr="000000"/>
              </a:solidFill>
              <a:effectLst/>
              <a:latin typeface="Century Gothic" panose="020B0502020202020204" pitchFamily="34" charset="0"/>
              <a:ea typeface="+mn-ea"/>
              <a:cs typeface="+mn-cs"/>
            </a:rPr>
            <a:t>Management implements these measures.</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en-GB" sz="1000">
              <a:solidFill>
                <a:sysClr val="windowText" lastClr="000000"/>
              </a:solidFill>
              <a:effectLst/>
              <a:latin typeface="Century Gothic" panose="020B0502020202020204" pitchFamily="34" charset="0"/>
              <a:ea typeface="+mn-ea"/>
              <a:cs typeface="+mn-cs"/>
            </a:rPr>
            <a:t>(Group management implements the HCV mitigation measures from year 1 onwards)</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6.2.1</a:t>
          </a:r>
          <a:r>
            <a:rPr lang="en-GB" sz="1000">
              <a:solidFill>
                <a:sysClr val="windowText" lastClr="000000"/>
              </a:solidFill>
              <a:effectLst/>
              <a:latin typeface="Century Gothic" panose="020B0502020202020204" pitchFamily="34" charset="0"/>
              <a:ea typeface="+mn-ea"/>
              <a:cs typeface="+mn-cs"/>
            </a:rPr>
            <a:t>: </a:t>
          </a:r>
          <a:r>
            <a:rPr lang="nl-NL" sz="1000">
              <a:solidFill>
                <a:sysClr val="windowText" lastClr="000000"/>
              </a:solidFill>
              <a:effectLst/>
              <a:latin typeface="Century Gothic" panose="020B0502020202020204" pitchFamily="34" charset="0"/>
              <a:ea typeface="+mn-ea"/>
              <a:cs typeface="+mn-cs"/>
            </a:rPr>
            <a:t>Management develops and implements a plan to conserve natural ecosystems. The plan is based on the map required in 1.2.9 and the natural ecosystems section of the Farm Risk Assessment Tool in 1.3.1 and is updated annually.</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en-GB" sz="1000">
              <a:solidFill>
                <a:sysClr val="windowText" lastClr="000000"/>
              </a:solidFill>
              <a:effectLst/>
              <a:latin typeface="Century Gothic" panose="020B0502020202020204" pitchFamily="34" charset="0"/>
              <a:ea typeface="+mn-ea"/>
              <a:cs typeface="+mn-cs"/>
            </a:rPr>
            <a:t> </a:t>
          </a:r>
          <a:endParaRPr lang="en-NL" sz="1050">
            <a:solidFill>
              <a:sysClr val="windowText" lastClr="000000"/>
            </a:solidFill>
            <a:effectLst/>
            <a:latin typeface="Century Gothic" panose="020B0502020202020204" pitchFamily="34" charset="0"/>
            <a:ea typeface="+mn-ea"/>
            <a:cs typeface="+mn-cs"/>
          </a:endParaRPr>
        </a:p>
        <a:p>
          <a:r>
            <a:rPr lang="en-GB" sz="1050" u="sng">
              <a:solidFill>
                <a:sysClr val="windowText" lastClr="000000"/>
              </a:solidFill>
              <a:effectLst/>
              <a:latin typeface="Century Gothic" panose="020B0502020202020204" pitchFamily="34" charset="0"/>
              <a:ea typeface="+mn-ea"/>
              <a:cs typeface="+mn-cs"/>
            </a:rPr>
            <a:t>In-depth Risk Assessment for farms (Improvement requirements):</a:t>
          </a:r>
          <a:endParaRPr lang="en-NL" sz="105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1.3.5</a:t>
          </a:r>
          <a:r>
            <a:rPr lang="en-GB" sz="1000">
              <a:solidFill>
                <a:sysClr val="windowText" lastClr="000000"/>
              </a:solidFill>
              <a:effectLst/>
              <a:latin typeface="Century Gothic" panose="020B0502020202020204" pitchFamily="34" charset="0"/>
              <a:ea typeface="+mn-ea"/>
              <a:cs typeface="+mn-cs"/>
            </a:rPr>
            <a:t>: </a:t>
          </a:r>
          <a:r>
            <a:rPr lang="nl-NL" sz="1000">
              <a:solidFill>
                <a:sysClr val="windowText" lastClr="000000"/>
              </a:solidFill>
              <a:effectLst/>
              <a:latin typeface="Century Gothic" panose="020B0502020202020204" pitchFamily="34" charset="0"/>
              <a:ea typeface="+mn-ea"/>
              <a:cs typeface="+mn-cs"/>
            </a:rPr>
            <a:t>Based on the outcomes of the basic Risk Assessment (1.3.1), management carries out the climate change in-depth Risk Assessment to assess in more detail climate threats and corresponding mitigation measures tailored to the regional context.</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1.6.3</a:t>
          </a:r>
          <a:r>
            <a:rPr lang="en-GB" sz="1000">
              <a:solidFill>
                <a:sysClr val="windowText" lastClr="000000"/>
              </a:solidFill>
              <a:effectLst/>
              <a:latin typeface="Century Gothic" panose="020B0502020202020204" pitchFamily="34" charset="0"/>
              <a:ea typeface="+mn-ea"/>
              <a:cs typeface="+mn-cs"/>
            </a:rPr>
            <a:t>: From year 1 onwards, the responsible committee/person: Implements the gender in-depth Risk Assessment </a:t>
          </a:r>
          <a:r>
            <a:rPr lang="nl-NL" sz="1000">
              <a:solidFill>
                <a:sysClr val="windowText" lastClr="000000"/>
              </a:solidFill>
              <a:effectLst/>
              <a:latin typeface="Century Gothic" panose="020B0502020202020204" pitchFamily="34" charset="0"/>
              <a:ea typeface="+mn-ea"/>
              <a:cs typeface="+mn-cs"/>
            </a:rPr>
            <a:t>Tool and repeats this at least every three years</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en-GB" sz="1000" b="1">
              <a:solidFill>
                <a:sysClr val="windowText" lastClr="000000"/>
              </a:solidFill>
              <a:effectLst/>
              <a:latin typeface="Century Gothic" panose="020B0502020202020204" pitchFamily="34" charset="0"/>
              <a:ea typeface="+mn-ea"/>
              <a:cs typeface="+mn-cs"/>
            </a:rPr>
            <a:t>Requirement 5.1.5</a:t>
          </a:r>
          <a:r>
            <a:rPr lang="en-GB" sz="1000">
              <a:solidFill>
                <a:sysClr val="windowText" lastClr="000000"/>
              </a:solidFill>
              <a:effectLst/>
              <a:latin typeface="Century Gothic" panose="020B0502020202020204" pitchFamily="34" charset="0"/>
              <a:ea typeface="+mn-ea"/>
              <a:cs typeface="+mn-cs"/>
            </a:rPr>
            <a:t>: </a:t>
          </a:r>
          <a:r>
            <a:rPr lang="nl-NL" sz="1000">
              <a:solidFill>
                <a:sysClr val="windowText" lastClr="000000"/>
              </a:solidFill>
              <a:effectLst/>
              <a:latin typeface="Century Gothic" panose="020B0502020202020204" pitchFamily="34" charset="0"/>
              <a:ea typeface="+mn-ea"/>
              <a:cs typeface="+mn-cs"/>
            </a:rPr>
            <a:t>In year 1 of certification, the management representative/ committee:</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nl-NL" sz="1000">
              <a:solidFill>
                <a:sysClr val="windowText" lastClr="000000"/>
              </a:solidFill>
              <a:effectLst/>
              <a:latin typeface="Century Gothic" panose="020B0502020202020204" pitchFamily="34" charset="0"/>
              <a:ea typeface="+mn-ea"/>
              <a:cs typeface="+mn-cs"/>
            </a:rPr>
            <a:t>Applies the assess-and-address in-depth Risk Assessment</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nl-NL" sz="1000">
              <a:solidFill>
                <a:sysClr val="windowText" lastClr="000000"/>
              </a:solidFill>
              <a:effectLst/>
              <a:latin typeface="Century Gothic" panose="020B0502020202020204" pitchFamily="34" charset="0"/>
              <a:ea typeface="+mn-ea"/>
              <a:cs typeface="+mn-cs"/>
            </a:rPr>
            <a:t>Includes the corresponding mitigation measures in the management plan (1.3.2)</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a:p>
          <a:r>
            <a:rPr lang="nl-NL" sz="1000">
              <a:solidFill>
                <a:sysClr val="windowText" lastClr="000000"/>
              </a:solidFill>
              <a:effectLst/>
              <a:latin typeface="Century Gothic" panose="020B0502020202020204" pitchFamily="34" charset="0"/>
              <a:ea typeface="+mn-ea"/>
              <a:cs typeface="+mn-cs"/>
            </a:rPr>
            <a:t>Implements these measures</a:t>
          </a:r>
          <a:r>
            <a:rPr lang="en-GB" sz="1000">
              <a:solidFill>
                <a:sysClr val="windowText" lastClr="000000"/>
              </a:solidFill>
              <a:effectLst/>
              <a:latin typeface="Century Gothic" panose="020B0502020202020204" pitchFamily="34" charset="0"/>
              <a:ea typeface="+mn-ea"/>
              <a:cs typeface="+mn-cs"/>
            </a:rPr>
            <a:t> </a:t>
          </a:r>
          <a:endParaRPr lang="en-NL" sz="1000">
            <a:solidFill>
              <a:sysClr val="windowText" lastClr="000000"/>
            </a:solidFill>
            <a:effectLst/>
            <a:latin typeface="Century Gothic" panose="020B0502020202020204" pitchFamily="34" charset="0"/>
            <a:ea typeface="+mn-ea"/>
            <a:cs typeface="+mn-cs"/>
          </a:endParaRPr>
        </a:p>
      </xdr:txBody>
    </xdr:sp>
    <xdr:clientData/>
  </xdr:oneCellAnchor>
  <xdr:oneCellAnchor>
    <xdr:from>
      <xdr:col>11</xdr:col>
      <xdr:colOff>199389</xdr:colOff>
      <xdr:row>0</xdr:row>
      <xdr:rowOff>96520</xdr:rowOff>
    </xdr:from>
    <xdr:ext cx="9603106" cy="6456680"/>
    <xdr:sp macro="" textlink="">
      <xdr:nvSpPr>
        <xdr:cNvPr id="8" name="TextBox 7">
          <a:extLst>
            <a:ext uri="{FF2B5EF4-FFF2-40B4-BE49-F238E27FC236}">
              <a16:creationId xmlns:a16="http://schemas.microsoft.com/office/drawing/2014/main" id="{7FAC84ED-362B-4FCB-B123-F27224D9A7AE}"/>
            </a:ext>
          </a:extLst>
        </xdr:cNvPr>
        <xdr:cNvSpPr txBox="1"/>
      </xdr:nvSpPr>
      <xdr:spPr>
        <a:xfrm>
          <a:off x="6904989" y="96520"/>
          <a:ext cx="9603106" cy="6456680"/>
        </a:xfrm>
        <a:prstGeom prst="rect">
          <a:avLst/>
        </a:prstGeom>
        <a:solidFill>
          <a:srgbClr val="CCDE82">
            <a:alpha val="50196"/>
          </a:srgbClr>
        </a:solidFill>
        <a:ln>
          <a:solidFill>
            <a:srgbClr val="CCDE82"/>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rtl="0" eaLnBrk="1" fontAlgn="auto" latinLnBrk="0" hangingPunct="1"/>
          <a:r>
            <a:rPr lang="en-US" sz="1000" b="1" i="0" baseline="0">
              <a:solidFill>
                <a:sysClr val="windowText" lastClr="000000"/>
              </a:solidFill>
              <a:effectLst/>
              <a:latin typeface="Century Gothic" panose="020B0502020202020204" pitchFamily="34" charset="0"/>
              <a:ea typeface="+mn-ea"/>
              <a:cs typeface="+mn-cs"/>
            </a:rPr>
            <a:t>Why a Risk Assessment Tool for farms</a:t>
          </a:r>
          <a:r>
            <a:rPr lang="en-US" sz="1000" b="0" i="0" baseline="0">
              <a:solidFill>
                <a:sysClr val="windowText" lastClr="000000"/>
              </a:solidFill>
              <a:effectLst/>
              <a:latin typeface="Century Gothic" panose="020B0502020202020204" pitchFamily="34" charset="0"/>
              <a:ea typeface="+mn-ea"/>
              <a:cs typeface="+mn-cs"/>
            </a:rPr>
            <a:t>?</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objective is to support Certificate Holders in defining what is needed to </a:t>
          </a:r>
          <a:r>
            <a:rPr lang="en-US" sz="1000" b="0" i="0" baseline="0">
              <a:solidFill>
                <a:schemeClr val="tx1"/>
              </a:solidFill>
              <a:effectLst/>
              <a:latin typeface="Century Gothic" panose="020B0502020202020204" pitchFamily="34" charset="0"/>
              <a:ea typeface="+mn-ea"/>
              <a:cs typeface="+mn-cs"/>
            </a:rPr>
            <a:t>achieve the sustainability objectives set out in</a:t>
          </a:r>
          <a:r>
            <a:rPr lang="en-US" sz="1000" b="0" i="0" baseline="0">
              <a:solidFill>
                <a:sysClr val="windowText" lastClr="000000"/>
              </a:solidFill>
              <a:effectLst/>
              <a:latin typeface="Century Gothic" panose="020B0502020202020204" pitchFamily="34" charset="0"/>
              <a:ea typeface="+mn-ea"/>
              <a:cs typeface="+mn-cs"/>
            </a:rPr>
            <a:t> the standard, because:</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 the </a:t>
          </a:r>
          <a:r>
            <a:rPr lang="en-US" sz="1000" b="1" i="0" baseline="0">
              <a:solidFill>
                <a:sysClr val="windowText" lastClr="000000"/>
              </a:solidFill>
              <a:effectLst/>
              <a:latin typeface="Century Gothic" panose="020B0502020202020204" pitchFamily="34" charset="0"/>
              <a:ea typeface="+mn-ea"/>
              <a:cs typeface="+mn-cs"/>
            </a:rPr>
            <a:t>standard cannot cover all the possible different circumstances </a:t>
          </a:r>
          <a:r>
            <a:rPr lang="en-US" sz="1000" b="0" i="0" baseline="0">
              <a:solidFill>
                <a:sysClr val="windowText" lastClr="000000"/>
              </a:solidFill>
              <a:effectLst/>
              <a:latin typeface="Century Gothic" panose="020B0502020202020204" pitchFamily="34" charset="0"/>
              <a:ea typeface="+mn-ea"/>
              <a:cs typeface="+mn-cs"/>
            </a:rPr>
            <a:t>that may occur on a farm, in a group, or in a certain area. </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 the standard </a:t>
          </a:r>
          <a:r>
            <a:rPr lang="en-US" sz="1000" b="1" i="0" baseline="0">
              <a:solidFill>
                <a:sysClr val="windowText" lastClr="000000"/>
              </a:solidFill>
              <a:effectLst/>
              <a:latin typeface="Century Gothic" panose="020B0502020202020204" pitchFamily="34" charset="0"/>
              <a:ea typeface="+mn-ea"/>
              <a:cs typeface="+mn-cs"/>
            </a:rPr>
            <a:t>cannot prescribe </a:t>
          </a:r>
          <a:r>
            <a:rPr lang="en-US" sz="1000" b="0" i="0" baseline="0">
              <a:solidFill>
                <a:sysClr val="windowText" lastClr="000000"/>
              </a:solidFill>
              <a:effectLst/>
              <a:latin typeface="Century Gothic" panose="020B0502020202020204" pitchFamily="34" charset="0"/>
              <a:ea typeface="+mn-ea"/>
              <a:cs typeface="+mn-cs"/>
            </a:rPr>
            <a:t>what constitutes best practices or most </a:t>
          </a:r>
          <a:r>
            <a:rPr lang="en-US" sz="1000" b="1" i="0" baseline="0">
              <a:solidFill>
                <a:sysClr val="windowText" lastClr="000000"/>
              </a:solidFill>
              <a:effectLst/>
              <a:latin typeface="Century Gothic" panose="020B0502020202020204" pitchFamily="34" charset="0"/>
              <a:ea typeface="+mn-ea"/>
              <a:cs typeface="+mn-cs"/>
            </a:rPr>
            <a:t>effective measures </a:t>
          </a:r>
          <a:r>
            <a:rPr lang="en-US" sz="1000" b="1" i="0" baseline="0">
              <a:solidFill>
                <a:schemeClr val="tx1"/>
              </a:solidFill>
              <a:effectLst/>
              <a:latin typeface="Century Gothic" panose="020B0502020202020204" pitchFamily="34" charset="0"/>
              <a:ea typeface="+mn-ea"/>
              <a:cs typeface="+mn-cs"/>
            </a:rPr>
            <a:t>for all circumstances as different measures will be needed to respond the the specific needs different contexts </a:t>
          </a:r>
          <a:r>
            <a:rPr lang="en-US" sz="1000" b="0" i="0" baseline="0">
              <a:solidFill>
                <a:sysClr val="windowText" lastClr="000000"/>
              </a:solidFill>
              <a:effectLst/>
              <a:latin typeface="Century Gothic" panose="020B0502020202020204" pitchFamily="34" charset="0"/>
              <a:ea typeface="+mn-ea"/>
              <a:cs typeface="+mn-cs"/>
            </a:rPr>
            <a:t>. </a:t>
          </a:r>
          <a:endParaRPr lang="en-US" sz="1000">
            <a:solidFill>
              <a:sysClr val="windowText" lastClr="000000"/>
            </a:solidFill>
            <a:effectLst/>
            <a:latin typeface="Century Gothic" panose="020B0502020202020204" pitchFamily="34" charset="0"/>
          </a:endParaRPr>
        </a:p>
        <a:p>
          <a:pPr rtl="0" eaLnBrk="1" fontAlgn="auto" latinLnBrk="0" hangingPunct="1"/>
          <a:endParaRPr lang="en-US" sz="1000" b="0" i="0" baseline="0">
            <a:solidFill>
              <a:sysClr val="windowText" lastClr="000000"/>
            </a:solidFill>
            <a:effectLst/>
            <a:latin typeface="Century Gothic" panose="020B0502020202020204" pitchFamily="34" charset="0"/>
            <a:ea typeface="+mn-ea"/>
            <a:cs typeface="+mn-cs"/>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tool is a </a:t>
          </a:r>
          <a:r>
            <a:rPr lang="en-US" sz="1000" b="1" i="0" baseline="0">
              <a:solidFill>
                <a:sysClr val="windowText" lastClr="000000"/>
              </a:solidFill>
              <a:effectLst/>
              <a:latin typeface="Century Gothic" panose="020B0502020202020204" pitchFamily="34" charset="0"/>
              <a:ea typeface="+mn-ea"/>
              <a:cs typeface="+mn-cs"/>
            </a:rPr>
            <a:t>guide</a:t>
          </a:r>
          <a:r>
            <a:rPr lang="en-US" sz="1000" b="0" i="0" baseline="0">
              <a:solidFill>
                <a:sysClr val="windowText" lastClr="000000"/>
              </a:solidFill>
              <a:effectLst/>
              <a:latin typeface="Century Gothic" panose="020B0502020202020204" pitchFamily="34" charset="0"/>
              <a:ea typeface="+mn-ea"/>
              <a:cs typeface="+mn-cs"/>
            </a:rPr>
            <a:t> for certificate holders to identify how best to reduce risks </a:t>
          </a:r>
          <a:r>
            <a:rPr lang="en-US" sz="1000" b="0" i="0" baseline="0">
              <a:solidFill>
                <a:schemeClr val="tx1"/>
              </a:solidFill>
              <a:effectLst/>
              <a:latin typeface="Century Gothic" panose="020B0502020202020204" pitchFamily="34" charset="0"/>
              <a:ea typeface="+mn-ea"/>
              <a:cs typeface="+mn-cs"/>
            </a:rPr>
            <a:t>to sustainable agricuture on their own farm </a:t>
          </a:r>
          <a:r>
            <a:rPr lang="en-US" sz="1000" b="0" i="0" baseline="0">
              <a:solidFill>
                <a:sysClr val="windowText" lastClr="000000"/>
              </a:solidFill>
              <a:effectLst/>
              <a:latin typeface="Century Gothic" panose="020B0502020202020204" pitchFamily="34" charset="0"/>
              <a:ea typeface="+mn-ea"/>
              <a:cs typeface="+mn-cs"/>
            </a:rPr>
            <a:t>and how best to realize sustainability objectives by answering a set of predefined questions. </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tool is </a:t>
          </a:r>
          <a:r>
            <a:rPr lang="en-US" sz="1000" b="1" i="0" baseline="0">
              <a:solidFill>
                <a:sysClr val="windowText" lastClr="000000"/>
              </a:solidFill>
              <a:effectLst/>
              <a:latin typeface="Century Gothic" panose="020B0502020202020204" pitchFamily="34" charset="0"/>
              <a:ea typeface="+mn-ea"/>
              <a:cs typeface="+mn-cs"/>
            </a:rPr>
            <a:t>not</a:t>
          </a:r>
          <a:r>
            <a:rPr lang="en-US" sz="1000" b="0" i="0" baseline="0">
              <a:solidFill>
                <a:sysClr val="windowText" lastClr="000000"/>
              </a:solidFill>
              <a:effectLst/>
              <a:latin typeface="Century Gothic" panose="020B0502020202020204" pitchFamily="34" charset="0"/>
              <a:ea typeface="+mn-ea"/>
              <a:cs typeface="+mn-cs"/>
            </a:rPr>
            <a:t> used to </a:t>
          </a:r>
          <a:r>
            <a:rPr lang="en-US" sz="1000" b="1" i="0" baseline="0">
              <a:solidFill>
                <a:sysClr val="windowText" lastClr="000000"/>
              </a:solidFill>
              <a:effectLst/>
              <a:latin typeface="Century Gothic" panose="020B0502020202020204" pitchFamily="34" charset="0"/>
              <a:ea typeface="+mn-ea"/>
              <a:cs typeface="+mn-cs"/>
            </a:rPr>
            <a:t>assess</a:t>
          </a:r>
          <a:r>
            <a:rPr lang="en-US" sz="1000" b="0" i="0" baseline="0">
              <a:solidFill>
                <a:sysClr val="windowText" lastClr="000000"/>
              </a:solidFill>
              <a:effectLst/>
              <a:latin typeface="Century Gothic" panose="020B0502020202020204" pitchFamily="34" charset="0"/>
              <a:ea typeface="+mn-ea"/>
              <a:cs typeface="+mn-cs"/>
            </a:rPr>
            <a:t> </a:t>
          </a:r>
          <a:r>
            <a:rPr lang="en-US" sz="1000" b="1" i="0" baseline="0">
              <a:solidFill>
                <a:sysClr val="windowText" lastClr="000000"/>
              </a:solidFill>
              <a:effectLst/>
              <a:latin typeface="Century Gothic" panose="020B0502020202020204" pitchFamily="34" charset="0"/>
              <a:ea typeface="+mn-ea"/>
              <a:cs typeface="+mn-cs"/>
            </a:rPr>
            <a:t>the risk level </a:t>
          </a:r>
          <a:r>
            <a:rPr lang="en-US" sz="1000" b="0" i="0" baseline="0">
              <a:solidFill>
                <a:sysClr val="windowText" lastClr="000000"/>
              </a:solidFill>
              <a:effectLst/>
              <a:latin typeface="Century Gothic" panose="020B0502020202020204" pitchFamily="34" charset="0"/>
              <a:ea typeface="+mn-ea"/>
              <a:cs typeface="+mn-cs"/>
            </a:rPr>
            <a:t>of the certificate holder </a:t>
          </a:r>
          <a:r>
            <a:rPr lang="en-US" sz="1000" b="0" i="0" baseline="0">
              <a:solidFill>
                <a:schemeClr val="tx1"/>
              </a:solidFill>
              <a:effectLst/>
              <a:latin typeface="Century Gothic" panose="020B0502020202020204" pitchFamily="34" charset="0"/>
              <a:ea typeface="+mn-ea"/>
              <a:cs typeface="+mn-cs"/>
            </a:rPr>
            <a:t>by Rainforest Alliance or any other party</a:t>
          </a:r>
          <a:r>
            <a:rPr lang="en-US" sz="1000" b="0" i="0" baseline="0">
              <a:solidFill>
                <a:sysClr val="windowText" lastClr="000000"/>
              </a:solidFill>
              <a:effectLst/>
              <a:latin typeface="Century Gothic" panose="020B0502020202020204" pitchFamily="34" charset="0"/>
              <a:ea typeface="+mn-ea"/>
              <a:cs typeface="+mn-cs"/>
            </a:rPr>
            <a:t>. </a:t>
          </a:r>
          <a:endParaRPr lang="en-US" sz="1000">
            <a:solidFill>
              <a:sysClr val="windowText" lastClr="000000"/>
            </a:solidFill>
            <a:effectLst/>
            <a:latin typeface="Century Gothic" panose="020B0502020202020204" pitchFamily="34" charset="0"/>
          </a:endParaRPr>
        </a:p>
        <a:p>
          <a:pPr rtl="0" fontAlgn="base"/>
          <a:endParaRPr lang="en-US" sz="1000" b="0" i="0">
            <a:solidFill>
              <a:sysClr val="windowText" lastClr="000000"/>
            </a:solidFill>
            <a:effectLst/>
            <a:latin typeface="Century Gothic" panose="020B0502020202020204" pitchFamily="34" charset="0"/>
            <a:ea typeface="+mn-ea"/>
            <a:cs typeface="+mn-cs"/>
          </a:endParaRPr>
        </a:p>
        <a:p>
          <a:pPr rtl="0" eaLnBrk="1" fontAlgn="auto" latinLnBrk="0" hangingPunct="1"/>
          <a:r>
            <a:rPr lang="en-US" sz="1000" b="1" i="0" baseline="0">
              <a:solidFill>
                <a:sysClr val="windowText" lastClr="000000"/>
              </a:solidFill>
              <a:effectLst/>
              <a:latin typeface="Century Gothic" panose="020B0502020202020204" pitchFamily="34" charset="0"/>
              <a:ea typeface="+mn-ea"/>
              <a:cs typeface="+mn-cs"/>
            </a:rPr>
            <a:t>Content</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a:t>
          </a:r>
          <a:r>
            <a:rPr lang="en-US" sz="1000" b="1" i="0" baseline="0">
              <a:solidFill>
                <a:sysClr val="windowText" lastClr="000000"/>
              </a:solidFill>
              <a:effectLst/>
              <a:latin typeface="Century Gothic" panose="020B0502020202020204" pitchFamily="34" charset="0"/>
              <a:ea typeface="+mn-ea"/>
              <a:cs typeface="+mn-cs"/>
            </a:rPr>
            <a:t>topics</a:t>
          </a:r>
          <a:r>
            <a:rPr lang="en-US" sz="1000" b="0" i="0" baseline="0">
              <a:solidFill>
                <a:sysClr val="windowText" lastClr="000000"/>
              </a:solidFill>
              <a:effectLst/>
              <a:latin typeface="Century Gothic" panose="020B0502020202020204" pitchFamily="34" charset="0"/>
              <a:ea typeface="+mn-ea"/>
              <a:cs typeface="+mn-cs"/>
            </a:rPr>
            <a:t> covered in the Farm Risk Assessment Tool are:</a:t>
          </a:r>
        </a:p>
        <a:p>
          <a:pPr marL="171450" indent="-171450" rtl="0" eaLnBrk="1" fontAlgn="auto" latinLnBrk="0" hangingPunct="1">
            <a:buFont typeface="Arial" panose="020B0604020202020204" pitchFamily="34" charset="0"/>
            <a:buChar char="•"/>
          </a:pPr>
          <a:r>
            <a:rPr lang="en-US" sz="1000" b="0" i="1" baseline="0">
              <a:solidFill>
                <a:sysClr val="windowText" lastClr="000000"/>
              </a:solidFill>
              <a:effectLst/>
              <a:latin typeface="Century Gothic" panose="020B0502020202020204" pitchFamily="34" charset="0"/>
              <a:ea typeface="+mn-ea"/>
              <a:cs typeface="+mn-cs"/>
            </a:rPr>
            <a:t>Management Chapter</a:t>
          </a:r>
          <a:r>
            <a:rPr lang="en-US" sz="1000" b="0" i="0" baseline="0">
              <a:solidFill>
                <a:sysClr val="windowText" lastClr="000000"/>
              </a:solidFill>
              <a:effectLst/>
              <a:latin typeface="Century Gothic" panose="020B0502020202020204" pitchFamily="34" charset="0"/>
              <a:ea typeface="+mn-ea"/>
              <a:cs typeface="+mn-cs"/>
            </a:rPr>
            <a:t>: farm area, productivity and profitability, traceability, grievance mechanism</a:t>
          </a:r>
          <a:endParaRPr lang="en-US" sz="1000">
            <a:solidFill>
              <a:sysClr val="windowText" lastClr="000000"/>
            </a:solidFill>
            <a:effectLst/>
            <a:latin typeface="Century Gothic" panose="020B0502020202020204" pitchFamily="34" charset="0"/>
          </a:endParaRPr>
        </a:p>
        <a:p>
          <a:pPr marL="171450" indent="-171450" rtl="0" eaLnBrk="1" fontAlgn="auto" latinLnBrk="0" hangingPunct="1">
            <a:buFont typeface="Arial" panose="020B0604020202020204" pitchFamily="34" charset="0"/>
            <a:buChar char="•"/>
          </a:pPr>
          <a:r>
            <a:rPr lang="en-US" sz="1000" b="0" i="1" baseline="0">
              <a:solidFill>
                <a:sysClr val="windowText" lastClr="000000"/>
              </a:solidFill>
              <a:effectLst/>
              <a:latin typeface="Century Gothic" panose="020B0502020202020204" pitchFamily="34" charset="0"/>
              <a:ea typeface="+mn-ea"/>
              <a:cs typeface="+mn-cs"/>
            </a:rPr>
            <a:t>Farming Chapter</a:t>
          </a:r>
          <a:r>
            <a:rPr lang="en-US" sz="1000" b="0" i="0" baseline="0">
              <a:solidFill>
                <a:sysClr val="windowText" lastClr="000000"/>
              </a:solidFill>
              <a:effectLst/>
              <a:latin typeface="Century Gothic" panose="020B0502020202020204" pitchFamily="34" charset="0"/>
              <a:ea typeface="+mn-ea"/>
              <a:cs typeface="+mn-cs"/>
            </a:rPr>
            <a:t>: agrochemical management, soil fertility and conservation</a:t>
          </a:r>
          <a:endParaRPr lang="en-US" sz="1000">
            <a:solidFill>
              <a:sysClr val="windowText" lastClr="000000"/>
            </a:solidFill>
            <a:effectLst/>
            <a:latin typeface="Century Gothic" panose="020B0502020202020204" pitchFamily="34" charset="0"/>
          </a:endParaRPr>
        </a:p>
        <a:p>
          <a:pPr marL="171450" indent="-171450" rtl="0" eaLnBrk="1" fontAlgn="auto" latinLnBrk="0" hangingPunct="1">
            <a:buFont typeface="Arial" panose="020B0604020202020204" pitchFamily="34" charset="0"/>
            <a:buChar char="•"/>
          </a:pPr>
          <a:r>
            <a:rPr lang="en-US" sz="1000" b="0" i="1" baseline="0">
              <a:solidFill>
                <a:sysClr val="windowText" lastClr="000000"/>
              </a:solidFill>
              <a:effectLst/>
              <a:latin typeface="Century Gothic" panose="020B0502020202020204" pitchFamily="34" charset="0"/>
              <a:ea typeface="+mn-ea"/>
              <a:cs typeface="+mn-cs"/>
            </a:rPr>
            <a:t>Socia Chapter</a:t>
          </a:r>
          <a:r>
            <a:rPr lang="en-US" sz="1000" b="0" i="0" baseline="0">
              <a:solidFill>
                <a:sysClr val="windowText" lastClr="000000"/>
              </a:solidFill>
              <a:effectLst/>
              <a:latin typeface="Century Gothic" panose="020B0502020202020204" pitchFamily="34" charset="0"/>
              <a:ea typeface="+mn-ea"/>
              <a:cs typeface="+mn-cs"/>
            </a:rPr>
            <a:t>: Assess-and-Address (child labor, forced labor, discrimination, workplace violence 	and harassment), gender equality, housing and living conditions</a:t>
          </a:r>
          <a:endParaRPr lang="en-US" sz="1000">
            <a:solidFill>
              <a:sysClr val="windowText" lastClr="000000"/>
            </a:solidFill>
            <a:effectLst/>
            <a:latin typeface="Century Gothic" panose="020B0502020202020204" pitchFamily="34" charset="0"/>
          </a:endParaRPr>
        </a:p>
        <a:p>
          <a:pPr marL="171450" indent="-171450" rtl="0" eaLnBrk="1" fontAlgn="auto" latinLnBrk="0" hangingPunct="1">
            <a:buFont typeface="Arial" panose="020B0604020202020204" pitchFamily="34" charset="0"/>
            <a:buChar char="•"/>
          </a:pPr>
          <a:r>
            <a:rPr lang="en-US" sz="1000" b="0" i="1" baseline="0">
              <a:solidFill>
                <a:sysClr val="windowText" lastClr="000000"/>
              </a:solidFill>
              <a:effectLst/>
              <a:latin typeface="Century Gothic" panose="020B0502020202020204" pitchFamily="34" charset="0"/>
              <a:ea typeface="+mn-ea"/>
              <a:cs typeface="+mn-cs"/>
            </a:rPr>
            <a:t>Environment</a:t>
          </a:r>
          <a:r>
            <a:rPr lang="en-US" sz="1000" b="0" i="0" baseline="0">
              <a:solidFill>
                <a:sysClr val="windowText" lastClr="000000"/>
              </a:solidFill>
              <a:effectLst/>
              <a:latin typeface="Century Gothic" panose="020B0502020202020204" pitchFamily="34" charset="0"/>
              <a:ea typeface="+mn-ea"/>
              <a:cs typeface="+mn-cs"/>
            </a:rPr>
            <a:t>: High Conservation Value Areas Assessment, Conservation and enhancement of natural ecosystems and vegetation, climate change</a:t>
          </a:r>
          <a:endParaRPr lang="en-US" sz="1000">
            <a:solidFill>
              <a:sysClr val="windowText" lastClr="000000"/>
            </a:solidFill>
            <a:effectLst/>
            <a:latin typeface="Century Gothic" panose="020B0502020202020204" pitchFamily="34" charset="0"/>
          </a:endParaRPr>
        </a:p>
        <a:p>
          <a:pPr rtl="0" eaLnBrk="1" fontAlgn="auto" latinLnBrk="0" hangingPunct="1"/>
          <a:endParaRPr lang="en-US" sz="1000" b="0" i="0" baseline="0">
            <a:solidFill>
              <a:sysClr val="windowText" lastClr="000000"/>
            </a:solidFill>
            <a:effectLst/>
            <a:latin typeface="Century Gothic" panose="020B0502020202020204" pitchFamily="34" charset="0"/>
            <a:ea typeface="+mn-ea"/>
            <a:cs typeface="+mn-cs"/>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For each topic a limited number of </a:t>
          </a:r>
          <a:r>
            <a:rPr lang="en-US" sz="1000" b="1" i="0" baseline="0">
              <a:solidFill>
                <a:sysClr val="windowText" lastClr="000000"/>
              </a:solidFill>
              <a:effectLst/>
              <a:latin typeface="Century Gothic" panose="020B0502020202020204" pitchFamily="34" charset="0"/>
              <a:ea typeface="+mn-ea"/>
              <a:cs typeface="+mn-cs"/>
            </a:rPr>
            <a:t>questions</a:t>
          </a:r>
          <a:r>
            <a:rPr lang="en-US" sz="1000" b="0" i="0" baseline="0">
              <a:solidFill>
                <a:sysClr val="windowText" lastClr="000000"/>
              </a:solidFill>
              <a:effectLst/>
              <a:latin typeface="Century Gothic" panose="020B0502020202020204" pitchFamily="34" charset="0"/>
              <a:ea typeface="+mn-ea"/>
              <a:cs typeface="+mn-cs"/>
            </a:rPr>
            <a:t> are asked, to be answered with </a:t>
          </a:r>
          <a:r>
            <a:rPr lang="en-US" sz="1000" b="1" i="0" baseline="0">
              <a:solidFill>
                <a:sysClr val="windowText" lastClr="000000"/>
              </a:solidFill>
              <a:effectLst/>
              <a:latin typeface="Century Gothic" panose="020B0502020202020204" pitchFamily="34" charset="0"/>
              <a:ea typeface="+mn-ea"/>
              <a:cs typeface="+mn-cs"/>
            </a:rPr>
            <a:t>yes</a:t>
          </a:r>
          <a:r>
            <a:rPr lang="en-US" sz="1000" b="0" i="0" baseline="0">
              <a:solidFill>
                <a:sysClr val="windowText" lastClr="000000"/>
              </a:solidFill>
              <a:effectLst/>
              <a:latin typeface="Century Gothic" panose="020B0502020202020204" pitchFamily="34" charset="0"/>
              <a:ea typeface="+mn-ea"/>
              <a:cs typeface="+mn-cs"/>
            </a:rPr>
            <a:t> or </a:t>
          </a:r>
          <a:r>
            <a:rPr lang="en-US" sz="1000" b="1" i="0" baseline="0">
              <a:solidFill>
                <a:sysClr val="windowText" lastClr="000000"/>
              </a:solidFill>
              <a:effectLst/>
              <a:latin typeface="Century Gothic" panose="020B0502020202020204" pitchFamily="34" charset="0"/>
              <a:ea typeface="+mn-ea"/>
              <a:cs typeface="+mn-cs"/>
            </a:rPr>
            <a:t>no</a:t>
          </a:r>
          <a:r>
            <a:rPr lang="en-US" sz="1000" b="0" i="0" baseline="0">
              <a:solidFill>
                <a:sysClr val="windowText" lastClr="000000"/>
              </a:solidFill>
              <a:effectLst/>
              <a:latin typeface="Century Gothic" panose="020B0502020202020204" pitchFamily="34" charset="0"/>
              <a:ea typeface="+mn-ea"/>
              <a:cs typeface="+mn-cs"/>
            </a:rPr>
            <a:t>. Depending on the answer, </a:t>
          </a:r>
          <a:r>
            <a:rPr lang="en-US" sz="1000" b="1" i="0" baseline="0">
              <a:solidFill>
                <a:sysClr val="windowText" lastClr="000000"/>
              </a:solidFill>
              <a:effectLst/>
              <a:latin typeface="Century Gothic" panose="020B0502020202020204" pitchFamily="34" charset="0"/>
              <a:ea typeface="+mn-ea"/>
              <a:cs typeface="+mn-cs"/>
            </a:rPr>
            <a:t>recommended</a:t>
          </a:r>
          <a:r>
            <a:rPr lang="en-US" sz="1000" b="0" i="0" baseline="0">
              <a:solidFill>
                <a:sysClr val="windowText" lastClr="000000"/>
              </a:solidFill>
              <a:effectLst/>
              <a:latin typeface="Century Gothic" panose="020B0502020202020204" pitchFamily="34" charset="0"/>
              <a:ea typeface="+mn-ea"/>
              <a:cs typeface="+mn-cs"/>
            </a:rPr>
            <a:t> </a:t>
          </a:r>
          <a:r>
            <a:rPr lang="en-US" sz="1000" b="1" i="0" baseline="0">
              <a:solidFill>
                <a:sysClr val="windowText" lastClr="000000"/>
              </a:solidFill>
              <a:effectLst/>
              <a:latin typeface="Century Gothic" panose="020B0502020202020204" pitchFamily="34" charset="0"/>
              <a:ea typeface="+mn-ea"/>
              <a:cs typeface="+mn-cs"/>
            </a:rPr>
            <a:t>risk mitigation measures</a:t>
          </a:r>
          <a:r>
            <a:rPr lang="en-US" sz="1000" b="0" i="0" baseline="0">
              <a:solidFill>
                <a:sysClr val="windowText" lastClr="000000"/>
              </a:solidFill>
              <a:effectLst/>
              <a:latin typeface="Century Gothic" panose="020B0502020202020204" pitchFamily="34" charset="0"/>
              <a:ea typeface="+mn-ea"/>
              <a:cs typeface="+mn-cs"/>
            </a:rPr>
            <a:t> appear in the next cell on the row. </a:t>
          </a:r>
        </a:p>
        <a:p>
          <a:pPr rtl="0" eaLnBrk="1" fontAlgn="auto" latinLnBrk="0" hangingPunct="1"/>
          <a:endParaRPr lang="en-US" sz="1000">
            <a:solidFill>
              <a:sysClr val="windowText" lastClr="000000"/>
            </a:solidFill>
            <a:effectLst/>
            <a:latin typeface="Century Gothic" panose="020B0502020202020204" pitchFamily="34" charset="0"/>
          </a:endParaRPr>
        </a:p>
        <a:p>
          <a:pPr rtl="0" eaLnBrk="1" fontAlgn="auto" latinLnBrk="0" hangingPunct="1"/>
          <a:r>
            <a:rPr lang="en-US" sz="1000" b="1" i="0" baseline="0">
              <a:solidFill>
                <a:sysClr val="windowText" lastClr="000000"/>
              </a:solidFill>
              <a:effectLst/>
              <a:latin typeface="Century Gothic" panose="020B0502020202020204" pitchFamily="34" charset="0"/>
              <a:ea typeface="+mn-ea"/>
              <a:cs typeface="+mn-cs"/>
            </a:rPr>
            <a:t>Use of the Risk Assessment Tool</a:t>
          </a:r>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Risk Assessment Tool is used by the management of a group or an individual farm to identify the </a:t>
          </a:r>
          <a:r>
            <a:rPr lang="en-US" sz="1000" b="1" i="0" baseline="0">
              <a:solidFill>
                <a:sysClr val="windowText" lastClr="000000"/>
              </a:solidFill>
              <a:effectLst/>
              <a:latin typeface="Century Gothic" panose="020B0502020202020204" pitchFamily="34" charset="0"/>
              <a:ea typeface="+mn-ea"/>
              <a:cs typeface="+mn-cs"/>
            </a:rPr>
            <a:t>measures to take to mitigate the identified risks</a:t>
          </a:r>
          <a:r>
            <a:rPr lang="en-US" sz="1000" b="0" i="0" baseline="0">
              <a:solidFill>
                <a:sysClr val="windowText" lastClr="000000"/>
              </a:solidFill>
              <a:effectLst/>
              <a:latin typeface="Century Gothic" panose="020B0502020202020204" pitchFamily="34" charset="0"/>
              <a:ea typeface="+mn-ea"/>
              <a:cs typeface="+mn-cs"/>
            </a:rPr>
            <a:t>.</a:t>
          </a:r>
        </a:p>
        <a:p>
          <a:pPr rtl="0" eaLnBrk="1" fontAlgn="auto" latinLnBrk="0" hangingPunct="1"/>
          <a:endParaRPr lang="en-US" sz="1000" b="0" i="0" baseline="0">
            <a:solidFill>
              <a:sysClr val="windowText" lastClr="000000"/>
            </a:solidFill>
            <a:effectLst/>
            <a:latin typeface="Century Gothic" panose="020B05020202020202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Century Gothic" panose="020B0502020202020204" pitchFamily="34" charset="0"/>
              <a:ea typeface="+mn-ea"/>
              <a:cs typeface="+mn-cs"/>
            </a:rPr>
            <a:t>The result of the Risk Assessment is a list of measures, to be included in the </a:t>
          </a:r>
          <a:r>
            <a:rPr lang="en-US" sz="1000" b="1" i="0" baseline="0">
              <a:solidFill>
                <a:sysClr val="windowText" lastClr="000000"/>
              </a:solidFill>
              <a:effectLst/>
              <a:latin typeface="Century Gothic" panose="020B0502020202020204" pitchFamily="34" charset="0"/>
              <a:ea typeface="+mn-ea"/>
              <a:cs typeface="+mn-cs"/>
            </a:rPr>
            <a:t>management plan. </a:t>
          </a:r>
          <a:r>
            <a:rPr lang="en-US" sz="1000" b="0" i="0" baseline="0">
              <a:solidFill>
                <a:schemeClr val="tx1"/>
              </a:solidFill>
              <a:effectLst/>
              <a:latin typeface="Century Gothic" panose="020B0502020202020204" pitchFamily="34" charset="0"/>
              <a:ea typeface="+mn-ea"/>
              <a:cs typeface="+mn-cs"/>
            </a:rPr>
            <a:t>R</a:t>
          </a:r>
          <a:r>
            <a:rPr lang="en-US" sz="1000" baseline="0">
              <a:solidFill>
                <a:schemeClr val="tx1"/>
              </a:solidFill>
              <a:effectLst/>
              <a:latin typeface="Century Gothic" panose="020B0502020202020204" pitchFamily="34" charset="0"/>
              <a:ea typeface="+mn-ea"/>
              <a:cs typeface="+mn-cs"/>
            </a:rPr>
            <a:t>esults from the basic risk assessment will be included in the management plan from the first year and updated yearly based on 1. progress shown through monitoring and 2.  updated results when the risk assessment is repreated every 3 years.  The in-depth risk assessment will guide the measures to take from year 1 onwards.</a:t>
          </a:r>
          <a:endParaRPr lang="en-NL" sz="1000">
            <a:effectLst/>
            <a:latin typeface="Century Gothic" panose="020B0502020202020204" pitchFamily="34" charset="0"/>
          </a:endParaRPr>
        </a:p>
        <a:p>
          <a:pPr rtl="0" eaLnBrk="1" fontAlgn="auto" latinLnBrk="0" hangingPunct="1"/>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Taking mitigation measures for each identified risk is </a:t>
          </a:r>
          <a:r>
            <a:rPr lang="en-US" sz="1000" b="1" i="0" baseline="0">
              <a:solidFill>
                <a:sysClr val="windowText" lastClr="000000"/>
              </a:solidFill>
              <a:effectLst/>
              <a:latin typeface="Century Gothic" panose="020B0502020202020204" pitchFamily="34" charset="0"/>
              <a:ea typeface="+mn-ea"/>
              <a:cs typeface="+mn-cs"/>
            </a:rPr>
            <a:t>mandatory</a:t>
          </a:r>
          <a:r>
            <a:rPr lang="en-US" sz="1000" b="0" i="0" baseline="0">
              <a:solidFill>
                <a:sysClr val="windowText" lastClr="000000"/>
              </a:solidFill>
              <a:effectLst/>
              <a:latin typeface="Century Gothic" panose="020B0502020202020204" pitchFamily="34" charset="0"/>
              <a:ea typeface="+mn-ea"/>
              <a:cs typeface="+mn-cs"/>
            </a:rPr>
            <a:t>. The Rainforest Alliance strongly recommends the proposed mitigation measures, but with a flexibility for other mitigation measures if these are considered to be more effective in the specific context of the Certificate Holder. If the Certificate Holder decides to take different measures, they need to substantiate this and include them in the Management Plan as well.</a:t>
          </a:r>
        </a:p>
        <a:p>
          <a:pPr rtl="0" eaLnBrk="1" fontAlgn="auto" latinLnBrk="0" hangingPunct="1"/>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a:t>
          </a:r>
          <a:r>
            <a:rPr lang="en-US" sz="1000" b="1" i="0" baseline="0">
              <a:solidFill>
                <a:sysClr val="windowText" lastClr="000000"/>
              </a:solidFill>
              <a:effectLst/>
              <a:latin typeface="Century Gothic" panose="020B0502020202020204" pitchFamily="34" charset="0"/>
              <a:ea typeface="+mn-ea"/>
              <a:cs typeface="+mn-cs"/>
            </a:rPr>
            <a:t>auditors</a:t>
          </a:r>
          <a:r>
            <a:rPr lang="en-US" sz="1000" b="0" i="0" baseline="0">
              <a:solidFill>
                <a:sysClr val="windowText" lastClr="000000"/>
              </a:solidFill>
              <a:effectLst/>
              <a:latin typeface="Century Gothic" panose="020B0502020202020204" pitchFamily="34" charset="0"/>
              <a:ea typeface="+mn-ea"/>
              <a:cs typeface="+mn-cs"/>
            </a:rPr>
            <a:t> will check whether the Risk Assessment has been conducted and whether the measures are included in the management plan, and being implemented. </a:t>
          </a:r>
        </a:p>
        <a:p>
          <a:pPr rtl="0" eaLnBrk="1" fontAlgn="auto" latinLnBrk="0" hangingPunct="1"/>
          <a:endParaRPr lang="en-US" sz="1000">
            <a:solidFill>
              <a:sysClr val="windowText" lastClr="000000"/>
            </a:solidFill>
            <a:effectLst/>
            <a:latin typeface="Century Gothic" panose="020B0502020202020204" pitchFamily="34" charset="0"/>
          </a:endParaRPr>
        </a:p>
        <a:p>
          <a:pPr rtl="0" eaLnBrk="1" fontAlgn="auto" latinLnBrk="0" hangingPunct="1"/>
          <a:r>
            <a:rPr lang="en-US" sz="1000" b="0" i="0" baseline="0">
              <a:solidFill>
                <a:sysClr val="windowText" lastClr="000000"/>
              </a:solidFill>
              <a:effectLst/>
              <a:latin typeface="Century Gothic" panose="020B0502020202020204" pitchFamily="34" charset="0"/>
              <a:ea typeface="+mn-ea"/>
              <a:cs typeface="+mn-cs"/>
            </a:rPr>
            <a:t>The risk assessment </a:t>
          </a:r>
          <a:r>
            <a:rPr lang="en-US" sz="1000" b="1" i="0" baseline="0">
              <a:solidFill>
                <a:sysClr val="windowText" lastClr="000000"/>
              </a:solidFill>
              <a:effectLst/>
              <a:latin typeface="Century Gothic" panose="020B0502020202020204" pitchFamily="34" charset="0"/>
              <a:ea typeface="+mn-ea"/>
              <a:cs typeface="+mn-cs"/>
            </a:rPr>
            <a:t>data</a:t>
          </a:r>
          <a:r>
            <a:rPr lang="en-US" sz="1000" b="0" i="0" baseline="0">
              <a:solidFill>
                <a:sysClr val="windowText" lastClr="000000"/>
              </a:solidFill>
              <a:effectLst/>
              <a:latin typeface="Century Gothic" panose="020B0502020202020204" pitchFamily="34" charset="0"/>
              <a:ea typeface="+mn-ea"/>
              <a:cs typeface="+mn-cs"/>
            </a:rPr>
            <a:t> will not be shared externally by the Rainforest Alliance. The Rainforest Alliance might use the risk assessment tool data </a:t>
          </a:r>
          <a:r>
            <a:rPr lang="en-US" sz="1000" b="0" i="0" baseline="0">
              <a:solidFill>
                <a:schemeClr val="tx1"/>
              </a:solidFill>
              <a:effectLst/>
              <a:latin typeface="Century Gothic" panose="020B0502020202020204" pitchFamily="34" charset="0"/>
              <a:ea typeface="+mn-ea"/>
              <a:cs typeface="+mn-cs"/>
            </a:rPr>
            <a:t>at an agregated level that does not identify individual certificate holders </a:t>
          </a:r>
          <a:r>
            <a:rPr lang="en-US" sz="1000" b="0" i="0" baseline="0">
              <a:solidFill>
                <a:sysClr val="windowText" lastClr="000000"/>
              </a:solidFill>
              <a:effectLst/>
              <a:latin typeface="Century Gothic" panose="020B0502020202020204" pitchFamily="34" charset="0"/>
              <a:ea typeface="+mn-ea"/>
              <a:cs typeface="+mn-cs"/>
            </a:rPr>
            <a:t>for learning purposes, for adaptation and improvement of the tool, e.g. adding recommended measures.</a:t>
          </a:r>
          <a:endParaRPr lang="en-US" sz="1000">
            <a:solidFill>
              <a:sysClr val="windowText" lastClr="000000"/>
            </a:solidFill>
            <a:effectLst/>
            <a:latin typeface="Century Gothic" panose="020B0502020202020204" pitchFamily="34" charset="0"/>
          </a:endParaRPr>
        </a:p>
        <a:p>
          <a:pPr rtl="0" fontAlgn="base"/>
          <a:endParaRPr lang="en-US" sz="1000" b="0" i="0">
            <a:solidFill>
              <a:sysClr val="windowText" lastClr="000000"/>
            </a:solidFill>
            <a:effectLst/>
            <a:latin typeface="Century Gothic" panose="020B0502020202020204" pitchFamily="34" charset="0"/>
            <a:ea typeface="+mn-ea"/>
            <a:cs typeface="+mn-cs"/>
          </a:endParaRP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78106</xdr:rowOff>
    </xdr:from>
    <xdr:to>
      <xdr:col>11</xdr:col>
      <xdr:colOff>66675</xdr:colOff>
      <xdr:row>16</xdr:row>
      <xdr:rowOff>123826</xdr:rowOff>
    </xdr:to>
    <xdr:sp macro="" textlink="">
      <xdr:nvSpPr>
        <xdr:cNvPr id="2" name="TextBox 1">
          <a:extLst>
            <a:ext uri="{FF2B5EF4-FFF2-40B4-BE49-F238E27FC236}">
              <a16:creationId xmlns:a16="http://schemas.microsoft.com/office/drawing/2014/main" id="{CAB06325-F55A-4A80-AA8F-59C02493EFA5}"/>
            </a:ext>
            <a:ext uri="{147F2762-F138-4A5C-976F-8EAC2B608ADB}">
              <a16:predDERef xmlns:a16="http://schemas.microsoft.com/office/drawing/2014/main" pred="{6BB5F9AA-D8EC-41B8-93B4-3BD4289AE987}"/>
            </a:ext>
          </a:extLst>
        </xdr:cNvPr>
        <xdr:cNvSpPr txBox="1"/>
      </xdr:nvSpPr>
      <xdr:spPr>
        <a:xfrm>
          <a:off x="85725" y="78106"/>
          <a:ext cx="6686550" cy="3093720"/>
        </a:xfrm>
        <a:prstGeom prst="rect">
          <a:avLst/>
        </a:prstGeom>
        <a:solidFill>
          <a:schemeClr val="accent4">
            <a:lumMod val="20000"/>
            <a:lumOff val="80000"/>
          </a:schemeClr>
        </a:solidFill>
        <a:ln w="9525" cmpd="sng">
          <a:solidFill>
            <a:srgbClr val="F5B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ysClr val="windowText" lastClr="000000"/>
              </a:solidFill>
              <a:effectLst/>
              <a:latin typeface="+mn-lt"/>
              <a:ea typeface="+mn-ea"/>
              <a:cs typeface="+mn-cs"/>
            </a:rPr>
            <a:t>How does the Risk Assessment Tool for</a:t>
          </a:r>
          <a:r>
            <a:rPr lang="en-US" sz="1100" b="1" i="0" baseline="0">
              <a:solidFill>
                <a:sysClr val="windowText" lastClr="000000"/>
              </a:solidFill>
              <a:effectLst/>
              <a:latin typeface="+mn-lt"/>
              <a:ea typeface="+mn-ea"/>
              <a:cs typeface="+mn-cs"/>
            </a:rPr>
            <a:t> supply chain certificate holders </a:t>
          </a:r>
          <a:r>
            <a:rPr lang="en-US" sz="1100" b="1" i="0">
              <a:solidFill>
                <a:sysClr val="windowText" lastClr="000000"/>
              </a:solidFill>
              <a:effectLst/>
              <a:latin typeface="+mn-lt"/>
              <a:ea typeface="+mn-ea"/>
              <a:cs typeface="+mn-cs"/>
            </a:rPr>
            <a:t>function?</a:t>
          </a:r>
        </a:p>
        <a:p>
          <a:pPr rtl="0" fontAlgn="base"/>
          <a:r>
            <a:rPr lang="en-US" sz="1100" b="0" i="0">
              <a:solidFill>
                <a:sysClr val="windowText" lastClr="000000"/>
              </a:solidFill>
              <a:effectLst/>
              <a:latin typeface="+mn-lt"/>
              <a:ea typeface="+mn-ea"/>
              <a:cs typeface="+mn-cs"/>
            </a:rPr>
            <a:t>The Risk Assessment Tool applies to those supply chain certificate holders with social topics in their certificate</a:t>
          </a:r>
          <a:r>
            <a:rPr lang="en-US" sz="1100" b="0" i="0" baseline="0">
              <a:solidFill>
                <a:sysClr val="windowText" lastClr="000000"/>
              </a:solidFill>
              <a:effectLst/>
              <a:latin typeface="+mn-lt"/>
              <a:ea typeface="+mn-ea"/>
              <a:cs typeface="+mn-cs"/>
            </a:rPr>
            <a:t> scope. </a:t>
          </a:r>
        </a:p>
        <a:p>
          <a:pPr rtl="0" fontAlgn="base"/>
          <a:endParaRPr lang="en-US" sz="1100" b="0" i="0" baseline="0">
            <a:solidFill>
              <a:sysClr val="windowText" lastClr="000000"/>
            </a:solidFill>
            <a:effectLst/>
            <a:latin typeface="+mn-lt"/>
            <a:ea typeface="+mn-ea"/>
            <a:cs typeface="+mn-cs"/>
          </a:endParaRPr>
        </a:p>
        <a:p>
          <a:pPr rtl="0" fontAlgn="base"/>
          <a:r>
            <a:rPr lang="en-US" sz="1100" b="0" i="0" baseline="0">
              <a:solidFill>
                <a:sysClr val="windowText" lastClr="000000"/>
              </a:solidFill>
              <a:effectLst/>
              <a:latin typeface="+mn-lt"/>
              <a:ea typeface="+mn-ea"/>
              <a:cs typeface="+mn-cs"/>
            </a:rPr>
            <a:t>The Tool</a:t>
          </a:r>
          <a:r>
            <a:rPr lang="en-US" sz="1100" b="0" i="0">
              <a:solidFill>
                <a:sysClr val="windowText" lastClr="000000"/>
              </a:solidFill>
              <a:effectLst/>
              <a:latin typeface="+mn-lt"/>
              <a:ea typeface="+mn-ea"/>
              <a:cs typeface="+mn-cs"/>
            </a:rPr>
            <a:t> is presented in the form of a </a:t>
          </a:r>
          <a:r>
            <a:rPr lang="en-US" sz="1100" b="0" i="0">
              <a:solidFill>
                <a:schemeClr val="dk1"/>
              </a:solidFill>
              <a:effectLst/>
              <a:latin typeface="+mn-lt"/>
              <a:ea typeface="+mn-ea"/>
              <a:cs typeface="+mn-cs"/>
            </a:rPr>
            <a:t>questionnaire</a:t>
          </a:r>
          <a:r>
            <a:rPr lang="en-US" sz="1100" b="0" i="0" baseline="0">
              <a:solidFill>
                <a:schemeClr val="dk1"/>
              </a:solidFill>
              <a:effectLst/>
              <a:latin typeface="+mn-lt"/>
              <a:ea typeface="+mn-ea"/>
              <a:cs typeface="+mn-cs"/>
            </a:rPr>
            <a:t> around the applicable requirements. It </a:t>
          </a:r>
          <a:r>
            <a:rPr lang="en-US" sz="1100" b="0" i="0">
              <a:solidFill>
                <a:sysClr val="windowText" lastClr="000000"/>
              </a:solidFill>
              <a:effectLst/>
              <a:latin typeface="+mn-lt"/>
              <a:ea typeface="+mn-ea"/>
              <a:cs typeface="+mn-cs"/>
            </a:rPr>
            <a:t>contains a set of questions that will help the certificate holder to define social</a:t>
          </a:r>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risks and the measures</a:t>
          </a:r>
          <a:r>
            <a:rPr lang="en-US" sz="1100" b="0" i="0" baseline="0">
              <a:solidFill>
                <a:sysClr val="windowText" lastClr="000000"/>
              </a:solidFill>
              <a:effectLst/>
              <a:latin typeface="+mn-lt"/>
              <a:ea typeface="+mn-ea"/>
              <a:cs typeface="+mn-cs"/>
            </a:rPr>
            <a:t> they can take to address the risks.</a:t>
          </a:r>
          <a:r>
            <a:rPr lang="en-US" sz="1100" b="0" i="0">
              <a:solidFill>
                <a:sysClr val="windowText" lastClr="000000"/>
              </a:solidFill>
              <a:effectLst/>
              <a:latin typeface="+mn-lt"/>
              <a:ea typeface="+mn-ea"/>
              <a:cs typeface="+mn-cs"/>
            </a:rPr>
            <a:t> </a:t>
          </a:r>
        </a:p>
        <a:p>
          <a:pPr rtl="0" fontAlgn="base"/>
          <a:r>
            <a:rPr lang="en-US" sz="1100" b="0" i="0">
              <a:solidFill>
                <a:sysClr val="windowText" lastClr="000000"/>
              </a:solidFill>
              <a:effectLst/>
              <a:latin typeface="+mn-lt"/>
              <a:ea typeface="+mn-ea"/>
              <a:cs typeface="+mn-cs"/>
            </a:rPr>
            <a:t> </a:t>
          </a:r>
          <a:endParaRPr lang="en-US">
            <a:solidFill>
              <a:sysClr val="windowText" lastClr="000000"/>
            </a:solidFill>
            <a:effectLst/>
          </a:endParaRPr>
        </a:p>
        <a:p>
          <a:pPr rtl="0" fontAlgn="base"/>
          <a:r>
            <a:rPr lang="en-US" sz="1100" b="0" i="0">
              <a:solidFill>
                <a:sysClr val="windowText" lastClr="000000"/>
              </a:solidFill>
              <a:effectLst/>
              <a:latin typeface="+mn-lt"/>
              <a:ea typeface="+mn-ea"/>
              <a:cs typeface="+mn-cs"/>
            </a:rPr>
            <a:t>The certificate holder can fill all the questions in one go, or save the process at any stage and finish to complete it later. Once the Risk Assessment Tool is completed successfully, the certificate</a:t>
          </a:r>
          <a:r>
            <a:rPr lang="en-US" sz="1100" b="0" i="0" baseline="0">
              <a:solidFill>
                <a:sysClr val="windowText" lastClr="000000"/>
              </a:solidFill>
              <a:effectLst/>
              <a:latin typeface="+mn-lt"/>
              <a:ea typeface="+mn-ea"/>
              <a:cs typeface="+mn-cs"/>
            </a:rPr>
            <a:t> holder </a:t>
          </a:r>
          <a:r>
            <a:rPr lang="en-US" sz="1100" b="0" i="0">
              <a:solidFill>
                <a:sysClr val="windowText" lastClr="000000"/>
              </a:solidFill>
              <a:effectLst/>
              <a:latin typeface="+mn-lt"/>
              <a:ea typeface="+mn-ea"/>
              <a:cs typeface="+mn-cs"/>
            </a:rPr>
            <a:t>sees an overview of Rainforest Alliance recommended mitigation measures for each of the identified risks. The certificate holder</a:t>
          </a:r>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can also implement own mitigation measures if considered more appropriate</a:t>
          </a:r>
          <a:r>
            <a:rPr lang="en-US" sz="1100" b="0" i="0" baseline="0">
              <a:solidFill>
                <a:sysClr val="windowText" lastClr="000000"/>
              </a:solidFill>
              <a:effectLst/>
              <a:latin typeface="+mn-lt"/>
              <a:ea typeface="+mn-ea"/>
              <a:cs typeface="+mn-cs"/>
            </a:rPr>
            <a:t> to the context. These measures can be filled in in column 'G': "Certificate holder's own mitigation measure".</a:t>
          </a:r>
          <a:r>
            <a:rPr lang="en-US" sz="1100" b="0" i="0">
              <a:solidFill>
                <a:sysClr val="windowText" lastClr="000000"/>
              </a:solidFill>
              <a:effectLst/>
              <a:latin typeface="+mn-lt"/>
              <a:ea typeface="+mn-ea"/>
              <a:cs typeface="+mn-cs"/>
            </a:rPr>
            <a:t> </a:t>
          </a:r>
          <a:endParaRPr lang="en-US">
            <a:solidFill>
              <a:sysClr val="windowText" lastClr="000000"/>
            </a:solidFill>
            <a:effectLst/>
          </a:endParaRPr>
        </a:p>
        <a:p>
          <a:pPr rtl="0" fontAlgn="base"/>
          <a:endParaRPr lang="en-US">
            <a:solidFill>
              <a:sysClr val="windowText" lastClr="000000"/>
            </a:solidFill>
            <a:effectLst/>
          </a:endParaRPr>
        </a:p>
        <a:p>
          <a:pPr rtl="0" fontAlgn="base"/>
          <a:r>
            <a:rPr lang="en-US" sz="1100" b="0" i="0">
              <a:solidFill>
                <a:sysClr val="windowText" lastClr="000000"/>
              </a:solidFill>
              <a:effectLst/>
              <a:latin typeface="+mn-lt"/>
              <a:ea typeface="+mn-ea"/>
              <a:cs typeface="+mn-cs"/>
            </a:rPr>
            <a:t>The mitigation</a:t>
          </a:r>
          <a:r>
            <a:rPr lang="en-US" sz="1100" b="0" i="0" baseline="0">
              <a:solidFill>
                <a:sysClr val="windowText" lastClr="000000"/>
              </a:solidFill>
              <a:effectLst/>
              <a:latin typeface="+mn-lt"/>
              <a:ea typeface="+mn-ea"/>
              <a:cs typeface="+mn-cs"/>
            </a:rPr>
            <a:t> measures are to be included in the management plan, and implementation should be monitored.</a:t>
          </a:r>
        </a:p>
        <a:p>
          <a:pPr rtl="0" fontAlgn="base"/>
          <a:endParaRPr lang="en-US" baseline="0">
            <a:solidFill>
              <a:sysClr val="windowText" lastClr="000000"/>
            </a:solidFill>
            <a:effectLst/>
          </a:endParaRPr>
        </a:p>
        <a:p>
          <a:pPr rtl="0" fontAlgn="base"/>
          <a:r>
            <a:rPr lang="en-US" i="1" baseline="0">
              <a:solidFill>
                <a:sysClr val="windowText" lastClr="000000"/>
              </a:solidFill>
              <a:effectLst/>
            </a:rPr>
            <a:t>The Risk Assessment Tool is planned to be integrated in the digital certification platform at a later stage.</a:t>
          </a:r>
        </a:p>
        <a:p>
          <a:pPr rtl="0" fontAlgn="base"/>
          <a:endParaRPr lang="en-US" sz="1100" i="1" baseline="0">
            <a:solidFill>
              <a:sysClr val="windowText" lastClr="000000"/>
            </a:solidFill>
            <a:effectLst/>
          </a:endParaRPr>
        </a:p>
        <a:p>
          <a:pPr rtl="0" fontAlgn="base"/>
          <a:endParaRPr lang="en-US" sz="1100" i="1">
            <a:solidFill>
              <a:sysClr val="windowText" lastClr="000000"/>
            </a:solidFill>
          </a:endParaRPr>
        </a:p>
      </xdr:txBody>
    </xdr:sp>
    <xdr:clientData/>
  </xdr:twoCellAnchor>
  <xdr:oneCellAnchor>
    <xdr:from>
      <xdr:col>0</xdr:col>
      <xdr:colOff>85725</xdr:colOff>
      <xdr:row>17</xdr:row>
      <xdr:rowOff>30480</xdr:rowOff>
    </xdr:from>
    <xdr:ext cx="6686549" cy="1712595"/>
    <xdr:sp macro="" textlink="">
      <xdr:nvSpPr>
        <xdr:cNvPr id="3" name="TextBox 2">
          <a:extLst>
            <a:ext uri="{FF2B5EF4-FFF2-40B4-BE49-F238E27FC236}">
              <a16:creationId xmlns:a16="http://schemas.microsoft.com/office/drawing/2014/main" id="{7D0B4E2E-F6BD-4C5E-9734-E290D9454AFD}"/>
            </a:ext>
          </a:extLst>
        </xdr:cNvPr>
        <xdr:cNvSpPr txBox="1"/>
      </xdr:nvSpPr>
      <xdr:spPr>
        <a:xfrm>
          <a:off x="85725" y="3268980"/>
          <a:ext cx="6686549" cy="1712595"/>
        </a:xfrm>
        <a:prstGeom prst="rect">
          <a:avLst/>
        </a:prstGeom>
        <a:solidFill>
          <a:schemeClr val="accent1">
            <a:lumMod val="20000"/>
            <a:lumOff val="80000"/>
          </a:schemeClr>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GB" sz="1100" b="1">
              <a:solidFill>
                <a:sysClr val="windowText" lastClr="000000"/>
              </a:solidFill>
              <a:effectLst/>
              <a:latin typeface="+mn-lt"/>
              <a:ea typeface="+mn-ea"/>
              <a:cs typeface="+mn-cs"/>
            </a:rPr>
            <a:t>The Risk Assessment Tool in the </a:t>
          </a:r>
          <a:r>
            <a:rPr lang="en-US" sz="1100" b="1">
              <a:solidFill>
                <a:sysClr val="windowText" lastClr="000000"/>
              </a:solidFill>
              <a:effectLst/>
              <a:latin typeface="+mn-lt"/>
              <a:ea typeface="+mn-ea"/>
              <a:cs typeface="+mn-cs"/>
            </a:rPr>
            <a:t>Supply Chain Requirements</a:t>
          </a:r>
          <a:endParaRPr lang="en-NL"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NL" sz="110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Basic Risk Assessment:</a:t>
          </a:r>
        </a:p>
        <a:p>
          <a:r>
            <a:rPr lang="en-GB" sz="1100" b="1">
              <a:solidFill>
                <a:sysClr val="windowText" lastClr="000000"/>
              </a:solidFill>
              <a:effectLst/>
              <a:latin typeface="+mn-lt"/>
              <a:ea typeface="+mn-ea"/>
              <a:cs typeface="+mn-cs"/>
            </a:rPr>
            <a:t>Requirement 1.6.2</a:t>
          </a:r>
          <a:r>
            <a:rPr lang="en-GB" sz="1100">
              <a:solidFill>
                <a:sysClr val="windowText" lastClr="000000"/>
              </a:solidFill>
              <a:effectLst/>
              <a:latin typeface="+mn-lt"/>
              <a:ea typeface="+mn-ea"/>
              <a:cs typeface="+mn-cs"/>
            </a:rPr>
            <a:t>: </a:t>
          </a:r>
          <a:r>
            <a:rPr lang="en-US" sz="1100" b="0" i="0" u="none" strike="noStrike" baseline="0">
              <a:solidFill>
                <a:schemeClr val="tx1"/>
              </a:solidFill>
              <a:latin typeface="+mn-lt"/>
              <a:ea typeface="+mn-ea"/>
              <a:cs typeface="+mn-cs"/>
            </a:rPr>
            <a:t>The responsible committee/person performs the following activities: </a:t>
          </a:r>
        </a:p>
        <a:p>
          <a:r>
            <a:rPr lang="en-US" sz="1100" b="0" i="0" u="none" strike="noStrike" baseline="0">
              <a:solidFill>
                <a:schemeClr val="tx1"/>
              </a:solidFill>
              <a:latin typeface="+mn-lt"/>
              <a:ea typeface="+mn-ea"/>
              <a:cs typeface="+mn-cs"/>
            </a:rPr>
            <a:t>Implements gender equality mitigation measures following the basic Risk Assessment and includes these measures in the management plan 	</a:t>
          </a:r>
        </a:p>
        <a:p>
          <a:r>
            <a:rPr lang="en-GB" sz="1100" b="1">
              <a:solidFill>
                <a:sysClr val="windowText" lastClr="000000"/>
              </a:solidFill>
              <a:effectLst/>
              <a:latin typeface="+mn-lt"/>
              <a:ea typeface="+mn-ea"/>
              <a:cs typeface="+mn-cs"/>
            </a:rPr>
            <a:t>Requirement 5.1.2</a:t>
          </a:r>
          <a:r>
            <a:rPr lang="en-GB" sz="1100">
              <a:solidFill>
                <a:sysClr val="windowText" lastClr="000000"/>
              </a:solidFill>
              <a:effectLst/>
              <a:latin typeface="+mn-lt"/>
              <a:ea typeface="+mn-ea"/>
              <a:cs typeface="+mn-cs"/>
            </a:rPr>
            <a:t>: </a:t>
          </a:r>
          <a:r>
            <a:rPr lang="en-US" sz="1100" b="0" i="0" u="none" strike="noStrike" baseline="0">
              <a:solidFill>
                <a:schemeClr val="tx1"/>
              </a:solidFill>
              <a:latin typeface="+mn-lt"/>
              <a:ea typeface="+mn-ea"/>
              <a:cs typeface="+mn-cs"/>
            </a:rPr>
            <a:t>The management representative/committee includes in the management plan the mitigation measures as identified in the basic Risk Assessment and implements corresponding measures. </a:t>
          </a:r>
        </a:p>
        <a:p>
          <a:r>
            <a:rPr lang="en-US" sz="1100" b="0" i="0" u="none" strike="noStrike" baseline="0">
              <a:solidFill>
                <a:schemeClr val="tx1"/>
              </a:solidFill>
              <a:latin typeface="+mn-lt"/>
              <a:ea typeface="+mn-ea"/>
              <a:cs typeface="+mn-cs"/>
            </a:rPr>
            <a:t>The basic Risk Assessment is repeated at least every three years. 	</a:t>
          </a:r>
        </a:p>
      </xdr:txBody>
    </xdr:sp>
    <xdr:clientData/>
  </xdr:oneCellAnchor>
  <xdr:oneCellAnchor>
    <xdr:from>
      <xdr:col>11</xdr:col>
      <xdr:colOff>169545</xdr:colOff>
      <xdr:row>0</xdr:row>
      <xdr:rowOff>66676</xdr:rowOff>
    </xdr:from>
    <xdr:ext cx="6696074" cy="4914900"/>
    <xdr:sp macro="" textlink="">
      <xdr:nvSpPr>
        <xdr:cNvPr id="4" name="TextBox 3">
          <a:extLst>
            <a:ext uri="{FF2B5EF4-FFF2-40B4-BE49-F238E27FC236}">
              <a16:creationId xmlns:a16="http://schemas.microsoft.com/office/drawing/2014/main" id="{4024DFF4-D7D0-4BFE-965B-65967F533313}"/>
            </a:ext>
          </a:extLst>
        </xdr:cNvPr>
        <xdr:cNvSpPr txBox="1"/>
      </xdr:nvSpPr>
      <xdr:spPr>
        <a:xfrm>
          <a:off x="6875145" y="66676"/>
          <a:ext cx="6696074" cy="4914900"/>
        </a:xfrm>
        <a:prstGeom prst="rect">
          <a:avLst/>
        </a:prstGeom>
        <a:solidFill>
          <a:schemeClr val="accent6">
            <a:lumMod val="20000"/>
            <a:lumOff val="80000"/>
          </a:scheme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eaLnBrk="1" fontAlgn="auto" latinLnBrk="0" hangingPunct="1"/>
          <a:r>
            <a:rPr lang="en-US" sz="1100" b="1" i="0" baseline="0">
              <a:solidFill>
                <a:sysClr val="windowText" lastClr="000000"/>
              </a:solidFill>
              <a:effectLst/>
              <a:latin typeface="+mn-lt"/>
              <a:ea typeface="+mn-ea"/>
              <a:cs typeface="+mn-cs"/>
            </a:rPr>
            <a:t>Why a Risk Assessment Tool for supply chain certificate holders </a:t>
          </a:r>
          <a:r>
            <a:rPr lang="en-US" sz="1100" b="0" i="0" baseline="0">
              <a:solidFill>
                <a:sysClr val="windowText" lastClr="000000"/>
              </a:solidFill>
              <a:effectLst/>
              <a:latin typeface="+mn-lt"/>
              <a:ea typeface="+mn-ea"/>
              <a:cs typeface="+mn-cs"/>
            </a:rPr>
            <a:t>?</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The objective is to support certificate holders in defining what is needed to reach the outcomes of the Standard, because:</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 the </a:t>
          </a:r>
          <a:r>
            <a:rPr lang="en-US" sz="1100" b="1" i="0" baseline="0">
              <a:solidFill>
                <a:sysClr val="windowText" lastClr="000000"/>
              </a:solidFill>
              <a:effectLst/>
              <a:latin typeface="+mn-lt"/>
              <a:ea typeface="+mn-ea"/>
              <a:cs typeface="+mn-cs"/>
            </a:rPr>
            <a:t>Standard cannot cover all different circumstances </a:t>
          </a:r>
          <a:r>
            <a:rPr lang="en-US" sz="1100" b="0" i="0" baseline="0">
              <a:solidFill>
                <a:sysClr val="windowText" lastClr="000000"/>
              </a:solidFill>
              <a:effectLst/>
              <a:latin typeface="+mn-lt"/>
              <a:ea typeface="+mn-ea"/>
              <a:cs typeface="+mn-cs"/>
            </a:rPr>
            <a:t>that may occur in a specific context. </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 the Standard </a:t>
          </a:r>
          <a:r>
            <a:rPr lang="en-US" sz="1100" b="1" i="0" baseline="0">
              <a:solidFill>
                <a:sysClr val="windowText" lastClr="000000"/>
              </a:solidFill>
              <a:effectLst/>
              <a:latin typeface="+mn-lt"/>
              <a:ea typeface="+mn-ea"/>
              <a:cs typeface="+mn-cs"/>
            </a:rPr>
            <a:t>cannot prescribe </a:t>
          </a:r>
          <a:r>
            <a:rPr lang="en-US" sz="1100" b="0" i="0" baseline="0">
              <a:solidFill>
                <a:sysClr val="windowText" lastClr="000000"/>
              </a:solidFill>
              <a:effectLst/>
              <a:latin typeface="+mn-lt"/>
              <a:ea typeface="+mn-ea"/>
              <a:cs typeface="+mn-cs"/>
            </a:rPr>
            <a:t>for all circumstances what constitutes best practices or most </a:t>
          </a:r>
          <a:r>
            <a:rPr lang="en-US" sz="1100" b="1" i="0" baseline="0">
              <a:solidFill>
                <a:sysClr val="windowText" lastClr="000000"/>
              </a:solidFill>
              <a:effectLst/>
              <a:latin typeface="+mn-lt"/>
              <a:ea typeface="+mn-ea"/>
              <a:cs typeface="+mn-cs"/>
            </a:rPr>
            <a:t>effective measures</a:t>
          </a:r>
          <a:r>
            <a:rPr lang="en-US" sz="1100" b="0" i="0" baseline="0">
              <a:solidFill>
                <a:sysClr val="windowText" lastClr="000000"/>
              </a:solidFill>
              <a:effectLst/>
              <a:latin typeface="+mn-lt"/>
              <a:ea typeface="+mn-ea"/>
              <a:cs typeface="+mn-cs"/>
            </a:rPr>
            <a:t>. </a:t>
          </a:r>
          <a:endParaRPr lang="en-US">
            <a:solidFill>
              <a:sysClr val="windowText" lastClr="000000"/>
            </a:solidFill>
            <a:effectLst/>
          </a:endParaRPr>
        </a:p>
        <a:p>
          <a:pPr rtl="0" eaLnBrk="1" fontAlgn="auto" latinLnBrk="0" hangingPunct="1"/>
          <a:endParaRPr lang="en-US" sz="1100" b="0" i="0" baseline="0">
            <a:solidFill>
              <a:sysClr val="windowText" lastClr="000000"/>
            </a:solidFill>
            <a:effectLst/>
            <a:latin typeface="+mn-lt"/>
            <a:ea typeface="+mn-ea"/>
            <a:cs typeface="+mn-cs"/>
          </a:endParaRPr>
        </a:p>
        <a:p>
          <a:pPr rtl="0" eaLnBrk="1" fontAlgn="auto" latinLnBrk="0" hangingPunct="1"/>
          <a:r>
            <a:rPr lang="en-US" sz="1100" b="0" i="0" baseline="0">
              <a:solidFill>
                <a:sysClr val="windowText" lastClr="000000"/>
              </a:solidFill>
              <a:effectLst/>
              <a:latin typeface="+mn-lt"/>
              <a:ea typeface="+mn-ea"/>
              <a:cs typeface="+mn-cs"/>
            </a:rPr>
            <a:t>The Tool is a </a:t>
          </a:r>
          <a:r>
            <a:rPr lang="en-US" sz="1100" b="1" i="0" baseline="0">
              <a:solidFill>
                <a:sysClr val="windowText" lastClr="000000"/>
              </a:solidFill>
              <a:effectLst/>
              <a:latin typeface="+mn-lt"/>
              <a:ea typeface="+mn-ea"/>
              <a:cs typeface="+mn-cs"/>
            </a:rPr>
            <a:t>guide</a:t>
          </a:r>
          <a:r>
            <a:rPr lang="en-US" sz="1100" b="0" i="0" baseline="0">
              <a:solidFill>
                <a:sysClr val="windowText" lastClr="000000"/>
              </a:solidFill>
              <a:effectLst/>
              <a:latin typeface="+mn-lt"/>
              <a:ea typeface="+mn-ea"/>
              <a:cs typeface="+mn-cs"/>
            </a:rPr>
            <a:t> for certificate holders to identify how best to reduce risks and how best to realize sustainability objectives by answering a set of predefined questions. </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The tool is </a:t>
          </a:r>
          <a:r>
            <a:rPr lang="en-US" sz="1100" b="1" i="0" baseline="0">
              <a:solidFill>
                <a:sysClr val="windowText" lastClr="000000"/>
              </a:solidFill>
              <a:effectLst/>
              <a:latin typeface="+mn-lt"/>
              <a:ea typeface="+mn-ea"/>
              <a:cs typeface="+mn-cs"/>
            </a:rPr>
            <a:t>not</a:t>
          </a:r>
          <a:r>
            <a:rPr lang="en-US" sz="1100" b="0" i="0" baseline="0">
              <a:solidFill>
                <a:sysClr val="windowText" lastClr="000000"/>
              </a:solidFill>
              <a:effectLst/>
              <a:latin typeface="+mn-lt"/>
              <a:ea typeface="+mn-ea"/>
              <a:cs typeface="+mn-cs"/>
            </a:rPr>
            <a:t> used to </a:t>
          </a:r>
          <a:r>
            <a:rPr lang="en-US" sz="1100" b="1" i="0" baseline="0">
              <a:solidFill>
                <a:sysClr val="windowText" lastClr="000000"/>
              </a:solidFill>
              <a:effectLst/>
              <a:latin typeface="+mn-lt"/>
              <a:ea typeface="+mn-ea"/>
              <a:cs typeface="+mn-cs"/>
            </a:rPr>
            <a:t>judge</a:t>
          </a:r>
          <a:r>
            <a:rPr lang="en-US" sz="1100" b="0" i="0" baseline="0">
              <a:solidFill>
                <a:sysClr val="windowText" lastClr="000000"/>
              </a:solidFill>
              <a:effectLst/>
              <a:latin typeface="+mn-lt"/>
              <a:ea typeface="+mn-ea"/>
              <a:cs typeface="+mn-cs"/>
            </a:rPr>
            <a:t> </a:t>
          </a:r>
          <a:r>
            <a:rPr lang="en-US" sz="1100" b="1" i="0" baseline="0">
              <a:solidFill>
                <a:sysClr val="windowText" lastClr="000000"/>
              </a:solidFill>
              <a:effectLst/>
              <a:latin typeface="+mn-lt"/>
              <a:ea typeface="+mn-ea"/>
              <a:cs typeface="+mn-cs"/>
            </a:rPr>
            <a:t>the risk level </a:t>
          </a:r>
          <a:r>
            <a:rPr lang="en-US" sz="1100" b="0" i="0" baseline="0">
              <a:solidFill>
                <a:sysClr val="windowText" lastClr="000000"/>
              </a:solidFill>
              <a:effectLst/>
              <a:latin typeface="+mn-lt"/>
              <a:ea typeface="+mn-ea"/>
              <a:cs typeface="+mn-cs"/>
            </a:rPr>
            <a:t>of the certificate holders. </a:t>
          </a:r>
          <a:endParaRPr lang="en-US">
            <a:solidFill>
              <a:sysClr val="windowText" lastClr="000000"/>
            </a:solidFill>
            <a:effectLst/>
          </a:endParaRPr>
        </a:p>
        <a:p>
          <a:pPr rtl="0" fontAlgn="base"/>
          <a:endParaRPr lang="en-US" sz="1100" b="0" i="0">
            <a:solidFill>
              <a:sysClr val="windowText" lastClr="000000"/>
            </a:solidFill>
            <a:effectLst/>
            <a:latin typeface="+mn-lt"/>
            <a:ea typeface="+mn-ea"/>
            <a:cs typeface="+mn-cs"/>
          </a:endParaRPr>
        </a:p>
        <a:p>
          <a:pPr rtl="0" eaLnBrk="1" fontAlgn="auto" latinLnBrk="0" hangingPunct="1"/>
          <a:r>
            <a:rPr lang="en-US" sz="1100" b="0" i="0" baseline="0">
              <a:solidFill>
                <a:sysClr val="windowText" lastClr="000000"/>
              </a:solidFill>
              <a:effectLst/>
              <a:latin typeface="+mn-lt"/>
              <a:ea typeface="+mn-ea"/>
              <a:cs typeface="+mn-cs"/>
            </a:rPr>
            <a:t>For each topic a limited number of </a:t>
          </a:r>
          <a:r>
            <a:rPr lang="en-US" sz="1100" b="1" i="0" baseline="0">
              <a:solidFill>
                <a:sysClr val="windowText" lastClr="000000"/>
              </a:solidFill>
              <a:effectLst/>
              <a:latin typeface="+mn-lt"/>
              <a:ea typeface="+mn-ea"/>
              <a:cs typeface="+mn-cs"/>
            </a:rPr>
            <a:t>questions</a:t>
          </a:r>
          <a:r>
            <a:rPr lang="en-US" sz="1100" b="0" i="0" baseline="0">
              <a:solidFill>
                <a:sysClr val="windowText" lastClr="000000"/>
              </a:solidFill>
              <a:effectLst/>
              <a:latin typeface="+mn-lt"/>
              <a:ea typeface="+mn-ea"/>
              <a:cs typeface="+mn-cs"/>
            </a:rPr>
            <a:t> are asked, to be answered with </a:t>
          </a:r>
          <a:r>
            <a:rPr lang="en-US" sz="1100" b="1" i="0" baseline="0">
              <a:solidFill>
                <a:sysClr val="windowText" lastClr="000000"/>
              </a:solidFill>
              <a:effectLst/>
              <a:latin typeface="+mn-lt"/>
              <a:ea typeface="+mn-ea"/>
              <a:cs typeface="+mn-cs"/>
            </a:rPr>
            <a:t>yes</a:t>
          </a:r>
          <a:r>
            <a:rPr lang="en-US" sz="1100" b="0" i="0" baseline="0">
              <a:solidFill>
                <a:sysClr val="windowText" lastClr="000000"/>
              </a:solidFill>
              <a:effectLst/>
              <a:latin typeface="+mn-lt"/>
              <a:ea typeface="+mn-ea"/>
              <a:cs typeface="+mn-cs"/>
            </a:rPr>
            <a:t> or </a:t>
          </a:r>
          <a:r>
            <a:rPr lang="en-US" sz="1100" b="1" i="0" baseline="0">
              <a:solidFill>
                <a:sysClr val="windowText" lastClr="000000"/>
              </a:solidFill>
              <a:effectLst/>
              <a:latin typeface="+mn-lt"/>
              <a:ea typeface="+mn-ea"/>
              <a:cs typeface="+mn-cs"/>
            </a:rPr>
            <a:t>no</a:t>
          </a:r>
          <a:r>
            <a:rPr lang="en-US" sz="1100" b="0" i="0" baseline="0">
              <a:solidFill>
                <a:sysClr val="windowText" lastClr="000000"/>
              </a:solidFill>
              <a:effectLst/>
              <a:latin typeface="+mn-lt"/>
              <a:ea typeface="+mn-ea"/>
              <a:cs typeface="+mn-cs"/>
            </a:rPr>
            <a:t>. Depending on the answer, </a:t>
          </a:r>
          <a:r>
            <a:rPr lang="en-US" sz="1100" b="1" i="0" baseline="0">
              <a:solidFill>
                <a:sysClr val="windowText" lastClr="000000"/>
              </a:solidFill>
              <a:effectLst/>
              <a:latin typeface="+mn-lt"/>
              <a:ea typeface="+mn-ea"/>
              <a:cs typeface="+mn-cs"/>
            </a:rPr>
            <a:t>recommended</a:t>
          </a:r>
          <a:r>
            <a:rPr lang="en-US" sz="1100" b="0" i="0" baseline="0">
              <a:solidFill>
                <a:sysClr val="windowText" lastClr="000000"/>
              </a:solidFill>
              <a:effectLst/>
              <a:latin typeface="+mn-lt"/>
              <a:ea typeface="+mn-ea"/>
              <a:cs typeface="+mn-cs"/>
            </a:rPr>
            <a:t> </a:t>
          </a:r>
          <a:r>
            <a:rPr lang="en-US" sz="1100" b="1" i="0" baseline="0">
              <a:solidFill>
                <a:sysClr val="windowText" lastClr="000000"/>
              </a:solidFill>
              <a:effectLst/>
              <a:latin typeface="+mn-lt"/>
              <a:ea typeface="+mn-ea"/>
              <a:cs typeface="+mn-cs"/>
            </a:rPr>
            <a:t>risk mitigation measures</a:t>
          </a:r>
          <a:r>
            <a:rPr lang="en-US" sz="1100" b="0" i="0" baseline="0">
              <a:solidFill>
                <a:sysClr val="windowText" lastClr="000000"/>
              </a:solidFill>
              <a:effectLst/>
              <a:latin typeface="+mn-lt"/>
              <a:ea typeface="+mn-ea"/>
              <a:cs typeface="+mn-cs"/>
            </a:rPr>
            <a:t> show up. </a:t>
          </a:r>
        </a:p>
        <a:p>
          <a:pPr rtl="0" eaLnBrk="1" fontAlgn="auto" latinLnBrk="0" hangingPunct="1"/>
          <a:endParaRPr lang="en-US">
            <a:solidFill>
              <a:sysClr val="windowText" lastClr="000000"/>
            </a:solidFill>
            <a:effectLst/>
          </a:endParaRPr>
        </a:p>
        <a:p>
          <a:pPr rtl="0" eaLnBrk="1" fontAlgn="auto" latinLnBrk="0" hangingPunct="1"/>
          <a:r>
            <a:rPr lang="en-US" sz="1100" b="1" i="0" baseline="0">
              <a:solidFill>
                <a:sysClr val="windowText" lastClr="000000"/>
              </a:solidFill>
              <a:effectLst/>
              <a:latin typeface="+mn-lt"/>
              <a:ea typeface="+mn-ea"/>
              <a:cs typeface="+mn-cs"/>
            </a:rPr>
            <a:t>Use of the Risk Assessment Tool</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The Risk Assessment Tool is used by the management to identify the </a:t>
          </a:r>
          <a:r>
            <a:rPr lang="en-US" sz="1100" b="1" i="0" baseline="0">
              <a:solidFill>
                <a:sysClr val="windowText" lastClr="000000"/>
              </a:solidFill>
              <a:effectLst/>
              <a:latin typeface="+mn-lt"/>
              <a:ea typeface="+mn-ea"/>
              <a:cs typeface="+mn-cs"/>
            </a:rPr>
            <a:t>measures to take to mitigate the identified risks</a:t>
          </a:r>
          <a:r>
            <a:rPr lang="en-US" sz="1100" b="0" i="0" baseline="0">
              <a:solidFill>
                <a:sysClr val="windowText" lastClr="000000"/>
              </a:solidFill>
              <a:effectLst/>
              <a:latin typeface="+mn-lt"/>
              <a:ea typeface="+mn-ea"/>
              <a:cs typeface="+mn-cs"/>
            </a:rPr>
            <a:t>. The result of the Risk Assessment is a list of measures, to be included in the </a:t>
          </a:r>
          <a:r>
            <a:rPr lang="en-US" sz="1100" b="1" i="0" baseline="0">
              <a:solidFill>
                <a:sysClr val="windowText" lastClr="000000"/>
              </a:solidFill>
              <a:effectLst/>
              <a:latin typeface="+mn-lt"/>
              <a:ea typeface="+mn-ea"/>
              <a:cs typeface="+mn-cs"/>
            </a:rPr>
            <a:t>management plan.</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Taking mitigation measures for each identified risk is </a:t>
          </a:r>
          <a:r>
            <a:rPr lang="en-US" sz="1100" b="1" i="0" baseline="0">
              <a:solidFill>
                <a:sysClr val="windowText" lastClr="000000"/>
              </a:solidFill>
              <a:effectLst/>
              <a:latin typeface="+mn-lt"/>
              <a:ea typeface="+mn-ea"/>
              <a:cs typeface="+mn-cs"/>
            </a:rPr>
            <a:t>mandatory</a:t>
          </a:r>
          <a:r>
            <a:rPr lang="en-US" sz="1100" b="0" i="0" baseline="0">
              <a:solidFill>
                <a:sysClr val="windowText" lastClr="000000"/>
              </a:solidFill>
              <a:effectLst/>
              <a:latin typeface="+mn-lt"/>
              <a:ea typeface="+mn-ea"/>
              <a:cs typeface="+mn-cs"/>
            </a:rPr>
            <a:t>. The Rainforest Alliance strongly recommends the proposed mitigation measures, but with a flexibility for other mitigation measures if these are considered to be more effective in the specific context of the certificate holder. If the certificate holder decides to take different measures, they need to substantiate this and include them in the management plan as well.</a:t>
          </a:r>
        </a:p>
        <a:p>
          <a:pPr rtl="0" eaLnBrk="1" fontAlgn="auto" latinLnBrk="0" hangingPunct="1"/>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The </a:t>
          </a:r>
          <a:r>
            <a:rPr lang="en-US" sz="1100" b="1" i="0" baseline="0">
              <a:solidFill>
                <a:sysClr val="windowText" lastClr="000000"/>
              </a:solidFill>
              <a:effectLst/>
              <a:latin typeface="+mn-lt"/>
              <a:ea typeface="+mn-ea"/>
              <a:cs typeface="+mn-cs"/>
            </a:rPr>
            <a:t>auditors</a:t>
          </a:r>
          <a:r>
            <a:rPr lang="en-US" sz="1100" b="0" i="0" baseline="0">
              <a:solidFill>
                <a:sysClr val="windowText" lastClr="000000"/>
              </a:solidFill>
              <a:effectLst/>
              <a:latin typeface="+mn-lt"/>
              <a:ea typeface="+mn-ea"/>
              <a:cs typeface="+mn-cs"/>
            </a:rPr>
            <a:t> will check whether the Risk Assessment has been conducted, will check the quality of the assessment and whether the measures are included in the management plan, and being implemented. </a:t>
          </a:r>
        </a:p>
        <a:p>
          <a:pPr rtl="0" eaLnBrk="1" fontAlgn="auto" latinLnBrk="0" hangingPunct="1"/>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The risk assessment </a:t>
          </a:r>
          <a:r>
            <a:rPr lang="en-US" sz="1100" b="1" i="0" baseline="0">
              <a:solidFill>
                <a:sysClr val="windowText" lastClr="000000"/>
              </a:solidFill>
              <a:effectLst/>
              <a:latin typeface="+mn-lt"/>
              <a:ea typeface="+mn-ea"/>
              <a:cs typeface="+mn-cs"/>
            </a:rPr>
            <a:t>data</a:t>
          </a:r>
          <a:r>
            <a:rPr lang="en-US" sz="1100" b="0" i="0" baseline="0">
              <a:solidFill>
                <a:sysClr val="windowText" lastClr="000000"/>
              </a:solidFill>
              <a:effectLst/>
              <a:latin typeface="+mn-lt"/>
              <a:ea typeface="+mn-ea"/>
              <a:cs typeface="+mn-cs"/>
            </a:rPr>
            <a:t> will not be shared externally by the Rainforest Alliance, only for auditing purposes. The Rainforest Alliance might use the Risk Assessment Tool data for learning purposes, for adaptation and improvement of the tool, e.g. adding recommended measures.</a:t>
          </a:r>
          <a:endParaRPr lang="en-US">
            <a:solidFill>
              <a:sysClr val="windowText" lastClr="000000"/>
            </a:solidFill>
            <a:effectLst/>
          </a:endParaRP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2"/>
  <dimension ref="K1:R19"/>
  <sheetViews>
    <sheetView workbookViewId="0">
      <selection activeCell="K4" sqref="K4"/>
    </sheetView>
  </sheetViews>
  <sheetFormatPr defaultRowHeight="15" x14ac:dyDescent="0.25"/>
  <cols>
    <col min="16" max="17" width="9.140625" style="17"/>
  </cols>
  <sheetData>
    <row r="1" spans="11:18" x14ac:dyDescent="0.25">
      <c r="P1" s="97" t="s">
        <v>0</v>
      </c>
      <c r="Q1" s="97" t="s">
        <v>1</v>
      </c>
    </row>
    <row r="2" spans="11:18" x14ac:dyDescent="0.25">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25">
      <c r="K3" s="33" t="e">
        <f>#REF!</f>
        <v>#REF!</v>
      </c>
      <c r="L3" s="1"/>
      <c r="M3" s="1"/>
      <c r="N3" s="1"/>
      <c r="O3" s="1"/>
      <c r="P3" s="35" t="e">
        <f>#REF!</f>
        <v>#REF!</v>
      </c>
      <c r="Q3" s="97" t="e">
        <f t="shared" si="0"/>
        <v>#REF!</v>
      </c>
      <c r="R3" s="40" t="e">
        <f t="shared" ref="R3:R12" si="1">IF(Q3=1,L$17,IF(Q3=2,L$18,IF(Q3=3,L$19,L$16)))</f>
        <v>#REF!</v>
      </c>
    </row>
    <row r="4" spans="11:18" x14ac:dyDescent="0.25">
      <c r="K4" s="33" t="e">
        <f>#REF!</f>
        <v>#REF!</v>
      </c>
      <c r="L4" s="1"/>
      <c r="M4" s="1"/>
      <c r="N4" s="1"/>
      <c r="O4" s="1"/>
      <c r="P4" s="35" t="e">
        <f>#REF!</f>
        <v>#REF!</v>
      </c>
      <c r="Q4" s="97" t="e">
        <f t="shared" si="0"/>
        <v>#REF!</v>
      </c>
      <c r="R4" s="40" t="e">
        <f t="shared" si="1"/>
        <v>#REF!</v>
      </c>
    </row>
    <row r="5" spans="11:18" x14ac:dyDescent="0.25">
      <c r="K5" s="33" t="e">
        <f>#REF!</f>
        <v>#REF!</v>
      </c>
      <c r="L5" s="1"/>
      <c r="M5" s="1"/>
      <c r="N5" s="1"/>
      <c r="O5" s="1"/>
      <c r="P5" s="35" t="e">
        <f>#REF!</f>
        <v>#REF!</v>
      </c>
      <c r="Q5" s="97" t="e">
        <f t="shared" si="0"/>
        <v>#REF!</v>
      </c>
      <c r="R5" s="40" t="e">
        <f t="shared" si="1"/>
        <v>#REF!</v>
      </c>
    </row>
    <row r="6" spans="11:18" x14ac:dyDescent="0.25">
      <c r="K6" s="33" t="e">
        <f>#REF!</f>
        <v>#REF!</v>
      </c>
      <c r="L6" s="1"/>
      <c r="M6" s="1"/>
      <c r="N6" s="1"/>
      <c r="O6" s="1"/>
      <c r="P6" s="35" t="e">
        <f>#REF!</f>
        <v>#REF!</v>
      </c>
      <c r="Q6" s="97" t="e">
        <f t="shared" si="0"/>
        <v>#REF!</v>
      </c>
      <c r="R6" s="40" t="e">
        <f t="shared" si="1"/>
        <v>#REF!</v>
      </c>
    </row>
    <row r="7" spans="11:18" x14ac:dyDescent="0.25">
      <c r="K7" s="1" t="e">
        <f>#REF!</f>
        <v>#REF!</v>
      </c>
      <c r="L7" s="1"/>
      <c r="M7" s="1"/>
      <c r="N7" s="1"/>
      <c r="O7" s="1"/>
      <c r="P7" s="35" t="e">
        <f>#REF!</f>
        <v>#REF!</v>
      </c>
      <c r="Q7" s="97" t="e">
        <f t="shared" si="0"/>
        <v>#REF!</v>
      </c>
      <c r="R7" s="40" t="e">
        <f t="shared" si="1"/>
        <v>#REF!</v>
      </c>
    </row>
    <row r="8" spans="11:18" x14ac:dyDescent="0.25">
      <c r="K8" s="1" t="e">
        <f>#REF!</f>
        <v>#REF!</v>
      </c>
      <c r="L8" s="1"/>
      <c r="M8" s="1"/>
      <c r="N8" s="1"/>
      <c r="O8" s="1"/>
      <c r="P8" s="35" t="e">
        <f>#REF!</f>
        <v>#REF!</v>
      </c>
      <c r="Q8" s="97" t="e">
        <f t="shared" si="0"/>
        <v>#REF!</v>
      </c>
      <c r="R8" s="40" t="e">
        <f t="shared" si="1"/>
        <v>#REF!</v>
      </c>
    </row>
    <row r="9" spans="11:18" x14ac:dyDescent="0.25">
      <c r="K9" s="1" t="e">
        <f>#REF!</f>
        <v>#REF!</v>
      </c>
      <c r="L9" s="1"/>
      <c r="M9" s="1"/>
      <c r="N9" s="1"/>
      <c r="O9" s="1"/>
      <c r="P9" s="35" t="e">
        <f>#REF!</f>
        <v>#REF!</v>
      </c>
      <c r="Q9" s="97" t="e">
        <f t="shared" si="0"/>
        <v>#REF!</v>
      </c>
      <c r="R9" s="40" t="e">
        <f t="shared" si="1"/>
        <v>#REF!</v>
      </c>
    </row>
    <row r="10" spans="11:18" x14ac:dyDescent="0.25">
      <c r="K10" s="1" t="e">
        <f>#REF!</f>
        <v>#REF!</v>
      </c>
      <c r="L10" s="1"/>
      <c r="M10" s="1"/>
      <c r="N10" s="1"/>
      <c r="O10" s="1"/>
      <c r="P10" s="35" t="e">
        <f>#REF!</f>
        <v>#REF!</v>
      </c>
      <c r="Q10" s="97" t="e">
        <f t="shared" si="0"/>
        <v>#REF!</v>
      </c>
      <c r="R10" s="40" t="e">
        <f t="shared" si="1"/>
        <v>#REF!</v>
      </c>
    </row>
    <row r="11" spans="11:18" x14ac:dyDescent="0.25">
      <c r="K11" s="1" t="e">
        <f>#REF!</f>
        <v>#REF!</v>
      </c>
      <c r="L11" s="1"/>
      <c r="M11" s="1"/>
      <c r="N11" s="1"/>
      <c r="O11" s="1"/>
      <c r="P11" s="38" t="e">
        <f>#REF!</f>
        <v>#REF!</v>
      </c>
      <c r="Q11" s="39" t="e">
        <f t="shared" si="0"/>
        <v>#REF!</v>
      </c>
      <c r="R11" s="43" t="e">
        <f t="shared" si="1"/>
        <v>#REF!</v>
      </c>
    </row>
    <row r="12" spans="11:18" x14ac:dyDescent="0.25">
      <c r="P12" s="35" t="e">
        <f>AVERAGE(P2:P11)</f>
        <v>#REF!</v>
      </c>
      <c r="Q12" s="97" t="e">
        <f t="shared" si="0"/>
        <v>#REF!</v>
      </c>
      <c r="R12" s="40" t="e">
        <f t="shared" si="1"/>
        <v>#REF!</v>
      </c>
    </row>
    <row r="15" spans="11:18" x14ac:dyDescent="0.25">
      <c r="K15" s="41" t="s">
        <v>1</v>
      </c>
      <c r="P15" s="97"/>
      <c r="Q15" s="97"/>
    </row>
    <row r="16" spans="11:18" x14ac:dyDescent="0.25">
      <c r="K16" s="41">
        <v>0</v>
      </c>
      <c r="L16" s="42">
        <v>0</v>
      </c>
      <c r="P16" s="97"/>
      <c r="Q16" s="97"/>
    </row>
    <row r="17" spans="11:12" x14ac:dyDescent="0.25">
      <c r="K17" s="41">
        <v>1</v>
      </c>
      <c r="L17" s="40" t="s">
        <v>2</v>
      </c>
    </row>
    <row r="18" spans="11:12" x14ac:dyDescent="0.25">
      <c r="K18" s="41">
        <v>2</v>
      </c>
      <c r="L18" s="40" t="s">
        <v>3</v>
      </c>
    </row>
    <row r="19" spans="11:12" x14ac:dyDescent="0.25">
      <c r="K19" s="41">
        <v>3</v>
      </c>
      <c r="L19" s="40" t="s">
        <v>4</v>
      </c>
    </row>
  </sheetData>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572C-B15F-46CB-B4BD-687744280157}">
  <sheetPr codeName="Sheet10">
    <tabColor rgb="FF00B050"/>
  </sheetPr>
  <dimension ref="B2:I124"/>
  <sheetViews>
    <sheetView zoomScale="70" zoomScaleNormal="70" workbookViewId="0">
      <selection activeCell="B4" sqref="B4"/>
    </sheetView>
  </sheetViews>
  <sheetFormatPr defaultColWidth="8.85546875" defaultRowHeight="15" x14ac:dyDescent="0.25"/>
  <cols>
    <col min="1" max="1" width="8.85546875" style="484"/>
    <col min="2" max="2" width="51.42578125" style="484" customWidth="1"/>
    <col min="3" max="3" width="16.28515625" style="484" customWidth="1"/>
    <col min="4" max="4" width="31.42578125" style="484" customWidth="1"/>
    <col min="5" max="5" width="72.28515625" style="485" bestFit="1" customWidth="1"/>
    <col min="6" max="6" width="14.7109375" style="485" bestFit="1" customWidth="1"/>
    <col min="7" max="7" width="90.85546875" style="485" customWidth="1"/>
    <col min="8" max="8" width="53.7109375" style="484" customWidth="1"/>
    <col min="9" max="9" width="40.42578125" style="484" customWidth="1"/>
    <col min="10" max="16384" width="8.85546875" style="484"/>
  </cols>
  <sheetData>
    <row r="2" spans="2:8" ht="26.25" x14ac:dyDescent="0.4">
      <c r="B2" s="594" t="s">
        <v>792</v>
      </c>
    </row>
    <row r="3" spans="2:8" ht="15.75" thickBot="1" x14ac:dyDescent="0.3">
      <c r="B3" s="486"/>
    </row>
    <row r="4" spans="2:8" ht="18.75" x14ac:dyDescent="0.3">
      <c r="B4" s="487" t="s">
        <v>793</v>
      </c>
      <c r="E4" s="595"/>
    </row>
    <row r="5" spans="2:8" ht="20.25" customHeight="1" thickBot="1" x14ac:dyDescent="0.35">
      <c r="B5" s="433" t="s">
        <v>16</v>
      </c>
      <c r="C5" s="600" t="s">
        <v>969</v>
      </c>
      <c r="E5" s="595"/>
    </row>
    <row r="6" spans="2:8" ht="15.75" thickBot="1" x14ac:dyDescent="0.3">
      <c r="B6" s="486"/>
    </row>
    <row r="7" spans="2:8" ht="27" thickBot="1" x14ac:dyDescent="0.45">
      <c r="B7" s="770" t="s">
        <v>794</v>
      </c>
      <c r="C7" s="771"/>
      <c r="D7" s="771"/>
      <c r="E7" s="771"/>
      <c r="F7" s="771"/>
      <c r="G7" s="771"/>
      <c r="H7" s="488"/>
    </row>
    <row r="8" spans="2:8" ht="27" thickBot="1" x14ac:dyDescent="0.45">
      <c r="B8" s="489"/>
      <c r="C8" s="489"/>
      <c r="D8" s="489"/>
      <c r="E8" s="489"/>
      <c r="F8" s="601"/>
      <c r="G8" s="489"/>
    </row>
    <row r="9" spans="2:8" ht="27.75" customHeight="1" thickBot="1" x14ac:dyDescent="0.3">
      <c r="B9" s="506" t="s">
        <v>795</v>
      </c>
      <c r="C9" s="507" t="s">
        <v>9</v>
      </c>
      <c r="D9" s="508" t="s">
        <v>796</v>
      </c>
      <c r="E9" s="509" t="s">
        <v>5</v>
      </c>
      <c r="F9" s="602" t="s">
        <v>797</v>
      </c>
      <c r="G9" s="527" t="s">
        <v>798</v>
      </c>
      <c r="H9" s="557" t="s">
        <v>799</v>
      </c>
    </row>
    <row r="10" spans="2:8" ht="63" customHeight="1" thickBot="1" x14ac:dyDescent="0.3">
      <c r="B10" s="510" t="s">
        <v>800</v>
      </c>
      <c r="C10" s="511" t="s">
        <v>801</v>
      </c>
      <c r="D10" s="512">
        <v>1</v>
      </c>
      <c r="E10" s="513" t="str">
        <f>IFERROR(VLOOKUP($B$10&amp;D10&amp;$B$5,'Basic Risk Assessment DATASHEET'!$F$3:$G$129,2,FALSE),B123)</f>
        <v>Do you expect production sites of group members to be shifting or expanding?</v>
      </c>
      <c r="F10" s="603" t="s">
        <v>61</v>
      </c>
      <c r="G10" s="529" t="str">
        <f>VLOOKUP(RIGHT(E10&amp;F10,250),'Basic Risk Assessment DATASHEET'!$J$3:$K$129,2,FALSE)</f>
        <v>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v>
      </c>
      <c r="H10" s="493"/>
    </row>
    <row r="11" spans="2:8" ht="15.75" thickBot="1" x14ac:dyDescent="0.3">
      <c r="B11" s="514"/>
      <c r="C11" s="514"/>
      <c r="D11" s="514"/>
      <c r="E11" s="515"/>
    </row>
    <row r="12" spans="2:8" ht="26.25" customHeight="1" thickBot="1" x14ac:dyDescent="0.3">
      <c r="B12" s="506" t="s">
        <v>795</v>
      </c>
      <c r="C12" s="507" t="s">
        <v>9</v>
      </c>
      <c r="D12" s="508" t="s">
        <v>796</v>
      </c>
      <c r="E12" s="509" t="s">
        <v>5</v>
      </c>
      <c r="F12" s="602" t="s">
        <v>797</v>
      </c>
      <c r="G12" s="527" t="s">
        <v>798</v>
      </c>
      <c r="H12" s="557" t="s">
        <v>799</v>
      </c>
    </row>
    <row r="13" spans="2:8" ht="169.5" customHeight="1" x14ac:dyDescent="0.25">
      <c r="B13" s="772" t="s">
        <v>802</v>
      </c>
      <c r="C13" s="516" t="s">
        <v>803</v>
      </c>
      <c r="D13" s="517">
        <v>2</v>
      </c>
      <c r="E13" s="518" t="str">
        <f>IFERROR(VLOOKUP($B$13&amp;D13&amp;$B$5,'Basic Risk Assessment DATASHEET'!$F$3:$G$129,2,FALSE),$B$123)</f>
        <v>Do you/will you make use of intermediaries and/or subcontractors* in your supply chain?</v>
      </c>
      <c r="F13" s="604" t="s">
        <v>61</v>
      </c>
      <c r="G13" s="528" t="str">
        <f>VLOOKUP(RIGHT(E13&amp;F13,250),'Basic Risk Assessment DATASHEET'!$J$3:$K$129,2,FALSE)</f>
        <v>1) Set up a clear traceability flow, that includes the documented and physical traceability rules for all actors in your supply chain (farmers, subcontractors, intermediary, processing units, transport, collection centers, management etc.).
2) Train all actors on your traceability procedure. This includes the intermediaries and/or subcontractors.
3) Monitor traceability and record keeping at all actors. 
4) Monitoring intermediaries especially during the harvest period. For monitoring, verify calibration of scales and record keeping at intermediaries and cross-check with information of sales from a sample of producers.</v>
      </c>
      <c r="H13" s="495"/>
    </row>
    <row r="14" spans="2:8" ht="132.75" customHeight="1" x14ac:dyDescent="0.25">
      <c r="B14" s="773"/>
      <c r="C14" s="516" t="s">
        <v>41</v>
      </c>
      <c r="D14" s="517">
        <v>3</v>
      </c>
      <c r="E14" s="518" t="str">
        <f>IFERROR(VLOOKUP($B$13&amp;D14&amp;$B$5,'Basic Risk Assessment DATASHEET'!$F$3:$G$129,2,FALSE),$B$123)</f>
        <v>Do you expect farmers to have difficulties keeping (traceability) records?</v>
      </c>
      <c r="F14" s="604" t="s">
        <v>61</v>
      </c>
      <c r="G14" s="528" t="str">
        <f>VLOOKUP(RIGHT(E14&amp;F14,250),'Basic Risk Assessment DATASHEET'!$J$3:$K$129,2,FALSE)</f>
        <v>1) Include administration/keeping of receipts in training plan.
2) The group supports the farmer to keep the receipts at the same place (ex: plastic folder).
3) Put up signs to encourage farmers to keep receipts
4) Monitor keeping of receipts</v>
      </c>
      <c r="H14" s="496"/>
    </row>
    <row r="15" spans="2:8" ht="84.95" customHeight="1" x14ac:dyDescent="0.25">
      <c r="B15" s="773"/>
      <c r="C15" s="516" t="s">
        <v>45</v>
      </c>
      <c r="D15" s="517">
        <v>4</v>
      </c>
      <c r="E15" s="518" t="str">
        <f>IFERROR(VLOOKUP($B$13&amp;D15&amp;$B$5,'Basic Risk Assessment DATASHEET'!$F$3:$G$129,2,FALSE),$B$123)</f>
        <v>Do you/will you (management) only handle Rainforest Alliance certified product and/or only buy from Rainforest Alliance certified producers?</v>
      </c>
      <c r="F15" s="604" t="s">
        <v>39</v>
      </c>
      <c r="G15" s="528" t="str">
        <f>VLOOKUP(RIGHT(E15&amp;F15,250),'Basic Risk Assessment DATASHEET'!$J$3:$K$129,2,FALSE)</f>
        <v>1) Implement a system for identifying the products originating from certified producers by means of physical or visual identification and in the tracebaility documents (receipts, registry, etc.).
2) Example of visual identification can be tags on the bags during the product transportation and storage</v>
      </c>
      <c r="H15" s="496"/>
    </row>
    <row r="16" spans="2:8" ht="105.75" customHeight="1" x14ac:dyDescent="0.25">
      <c r="B16" s="773"/>
      <c r="C16" s="516" t="s">
        <v>804</v>
      </c>
      <c r="D16" s="517">
        <v>5</v>
      </c>
      <c r="E16" s="518" t="str">
        <f>IFERROR(VLOOKUP($B$13&amp;D16&amp;$B$5,'Basic Risk Assessment DATASHEET'!$F$3:$G$129,2,FALSE),$B$123)</f>
        <v>Do group members have access to different market outlets / different buyers for their certified product?</v>
      </c>
      <c r="F16" s="604" t="s">
        <v>61</v>
      </c>
      <c r="G16" s="528" t="str">
        <f>VLOOKUP(RIGHT(E16&amp;F16,250),'Basic Risk Assessment DATASHEET'!$J$3:$K$129,2,FALSE)</f>
        <v>1) Information on harvested volumes based on deliveries might not be reliable, therefore, put a system in place to get information on harvested volumes (this can be done by asking  producers directly through out the year or during internal inspections).
2) Collect the information on harvested volume throughout the year (monthly basis) instead of once a year during internal inspections</v>
      </c>
      <c r="H16" s="496"/>
    </row>
    <row r="17" spans="2:8" ht="130.5" customHeight="1" thickBot="1" x14ac:dyDescent="0.3">
      <c r="B17" s="774"/>
      <c r="C17" s="511" t="s">
        <v>805</v>
      </c>
      <c r="D17" s="512">
        <v>6</v>
      </c>
      <c r="E17" s="518" t="str">
        <f>IFERROR(VLOOKUP($B$13&amp;D17&amp;$B$5,'Basic Risk Assessment DATASHEET'!$F$3:$G$129,2,FALSE),$B$123)</f>
        <v>Do group members often rely on farm operators to manage their farm?</v>
      </c>
      <c r="F17" s="603" t="s">
        <v>61</v>
      </c>
      <c r="G17" s="528" t="str">
        <f>VLOOKUP(RIGHT(E17&amp;F17,250),'Basic Risk Assessment DATASHEET'!$J$3:$K$129,2,FALSE)</f>
        <v>1) Guarantee that the farm manager is trained on the Rainforest Alliance standard requirements, has thorough and detailed understanding of the internal inspections process, records, analyzed data and is aware of the traceability requirements.
2) Check if farm operator also manages non-certified farms and if so, encourage to include them in the certified group as well.
3) Always invite the farm operator to trainings (on traceability and other topics)</v>
      </c>
      <c r="H17" s="497"/>
    </row>
    <row r="18" spans="2:8" x14ac:dyDescent="0.25">
      <c r="B18" s="514"/>
      <c r="C18" s="514"/>
      <c r="D18" s="514"/>
      <c r="E18" s="515"/>
    </row>
    <row r="19" spans="2:8" ht="15.75" thickBot="1" x14ac:dyDescent="0.3">
      <c r="B19" s="514"/>
      <c r="C19" s="514"/>
      <c r="D19" s="514"/>
      <c r="E19" s="515"/>
    </row>
    <row r="20" spans="2:8" ht="15.75" thickBot="1" x14ac:dyDescent="0.3">
      <c r="B20" s="519" t="s">
        <v>795</v>
      </c>
      <c r="C20" s="519" t="s">
        <v>9</v>
      </c>
      <c r="D20" s="520" t="s">
        <v>796</v>
      </c>
      <c r="E20" s="521" t="s">
        <v>5</v>
      </c>
      <c r="F20" s="605" t="s">
        <v>797</v>
      </c>
      <c r="G20" s="527" t="s">
        <v>798</v>
      </c>
      <c r="H20" s="557" t="s">
        <v>799</v>
      </c>
    </row>
    <row r="21" spans="2:8" ht="90.95" customHeight="1" x14ac:dyDescent="0.25">
      <c r="B21" s="775" t="s">
        <v>806</v>
      </c>
      <c r="C21" s="516" t="s">
        <v>59</v>
      </c>
      <c r="D21" s="517">
        <v>7</v>
      </c>
      <c r="E21" s="518" t="str">
        <f>IFERROR(VLOOKUP($B$21&amp;D21&amp;$B$5,'Basic Risk Assessment DATASHEET'!$F$3:$G$129,2,FALSE),$B$123)</f>
        <v>Is the average yield of the certified crop of the group members at or above the optimum yield level in your region?</v>
      </c>
      <c r="F21" s="604" t="s">
        <v>64</v>
      </c>
      <c r="G21" s="528" t="str">
        <f>VLOOKUP(RIGHT(E21&amp;F21,250),'Basic Risk Assessment DATASHEET'!$J$3:$K$129,2,FALSE)</f>
        <v>1) Train staff to recognise and prioritise production constraints in field
2) Identify the main productivity constraints in the field
3) Establish trials and business model farms to showcase impact of rejuvenation, fertilisation and good pest and disease control</v>
      </c>
      <c r="H21" s="495"/>
    </row>
    <row r="22" spans="2:8" ht="129.75" customHeight="1" x14ac:dyDescent="0.25">
      <c r="B22" s="776"/>
      <c r="C22" s="516" t="s">
        <v>807</v>
      </c>
      <c r="D22" s="517">
        <v>8</v>
      </c>
      <c r="E22" s="518" t="str">
        <f>IFERROR(VLOOKUP($B$21&amp;D22&amp;$B$5,'Basic Risk Assessment DATASHEET'!$F$3:$G$129,2,FALSE),$B$123)</f>
        <v>Do all group members have access to finance, agricultural inputs and adequate knowledge to optimize productivity?</v>
      </c>
      <c r="F22" s="604" t="s">
        <v>64</v>
      </c>
      <c r="G22" s="528" t="str">
        <f>VLOOKUP(RIGHT(E22&amp;F22,250),'Basic Risk Assessment DATASHEET'!$J$3:$K$129,2,FALSE)</f>
        <v>1) Identify the main needs among group members regarding inputs and knowledge.
2) Support group members with training on finance, business management and understanding production costs and net income (self-selected requirement 1.3.6)
3) If needed, facilitate accesss to financial services (e.g. loans for farm investments) (self-selected requirement 1.3.6)</v>
      </c>
      <c r="H22" s="496"/>
    </row>
    <row r="23" spans="2:8" ht="159" customHeight="1" thickBot="1" x14ac:dyDescent="0.3">
      <c r="B23" s="777"/>
      <c r="C23" s="516" t="s">
        <v>70</v>
      </c>
      <c r="D23" s="517">
        <v>9</v>
      </c>
      <c r="E23" s="518" t="str">
        <f>IFERROR(VLOOKUP($B$21&amp;D23&amp;$B$5,'Basic Risk Assessment DATASHEET'!$F$3:$G$129,2,FALSE),$B$123)</f>
        <v>Do all group members earn a living income with the production of the certified crop?</v>
      </c>
      <c r="F23" s="604" t="s">
        <v>64</v>
      </c>
      <c r="G23" s="528" t="str">
        <f>VLOOKUP(RIGHT(E23&amp;F23,250),'Basic Risk Assessment DATASHEET'!$J$3:$K$129,2,FALSE)</f>
        <v>1) Assess the total net income for a representative sample of group member households, using the Living Income benchmark (self-selected requirement 3.1.8).
2) Support group members with training on finance, business management and understanding production costs and net income (self-selected requirement 1.3.6)
3) If needed, facilitate accesss to financial services (e.g. loans for farm investments) (self-selected requirement 1.3.6)
4) Support group members to make informed decisions on income diversification strategies, e.g. other income generating activities, product upgrading (self-selected requirement 1.3.7)</v>
      </c>
      <c r="H23" s="497"/>
    </row>
    <row r="25" spans="2:8" ht="15.75" thickBot="1" x14ac:dyDescent="0.3"/>
    <row r="26" spans="2:8" ht="27" thickBot="1" x14ac:dyDescent="0.45">
      <c r="B26" s="770" t="s">
        <v>808</v>
      </c>
      <c r="C26" s="771"/>
      <c r="D26" s="771"/>
      <c r="E26" s="771"/>
      <c r="F26" s="771"/>
      <c r="G26" s="771"/>
      <c r="H26" s="488"/>
    </row>
    <row r="27" spans="2:8" s="498" customFormat="1" ht="27" thickBot="1" x14ac:dyDescent="0.45">
      <c r="B27" s="489"/>
      <c r="C27" s="489"/>
      <c r="D27" s="489"/>
      <c r="E27" s="489"/>
      <c r="F27" s="601"/>
      <c r="G27" s="489"/>
    </row>
    <row r="28" spans="2:8" ht="28.5" customHeight="1" thickBot="1" x14ac:dyDescent="0.3">
      <c r="B28" s="506" t="s">
        <v>795</v>
      </c>
      <c r="C28" s="507" t="s">
        <v>9</v>
      </c>
      <c r="D28" s="508" t="s">
        <v>796</v>
      </c>
      <c r="E28" s="509" t="s">
        <v>5</v>
      </c>
      <c r="F28" s="606" t="s">
        <v>797</v>
      </c>
      <c r="G28" s="527" t="s">
        <v>798</v>
      </c>
      <c r="H28" s="491" t="s">
        <v>799</v>
      </c>
    </row>
    <row r="29" spans="2:8" ht="175.5" customHeight="1" x14ac:dyDescent="0.25">
      <c r="B29" s="772" t="s">
        <v>809</v>
      </c>
      <c r="C29" s="516" t="s">
        <v>810</v>
      </c>
      <c r="D29" s="517">
        <v>10</v>
      </c>
      <c r="E29" s="518" t="str">
        <f>IFERROR(VLOOKUP($B$29&amp;D29&amp;$B$5,'Basic Risk Assessment DATASHEET'!$F$3:$G$129,2,FALSE),$B$123)</f>
        <v>Review the Agrochemicals Rainforest Alliance Prohibited List :
Is it common practice in the region to use one or more of the agrochemicals from the Rainforest Alliance Prohibited List on the farm?</v>
      </c>
      <c r="F29" s="604" t="s">
        <v>61</v>
      </c>
      <c r="G29" s="528" t="str">
        <f>VLOOKUP(RIGHT(E29&amp;F29,250),'Basic Risk Assessment DATASHEET'!$J$3:$K$129,2,FALSE)</f>
        <v xml:space="preserve">In case use of banned pesticide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v>
      </c>
      <c r="H29" s="495"/>
    </row>
    <row r="30" spans="2:8" ht="206.45" customHeight="1" x14ac:dyDescent="0.25">
      <c r="B30" s="773"/>
      <c r="C30" s="516" t="s">
        <v>810</v>
      </c>
      <c r="D30" s="517">
        <v>11</v>
      </c>
      <c r="E30" s="518" t="str">
        <f>IFERROR(VLOOKUP($B$29&amp;D30&amp;$B$5,'Basic Risk Assessment DATASHEET'!$F$3:$G$129,2,FALSE),$B$123)</f>
        <v>Is it common practice that producers firstly try biological, physical, and other non-chemical control methods (IPM) for pest control before using agrochemicals?</v>
      </c>
      <c r="F30" s="604" t="s">
        <v>39</v>
      </c>
      <c r="G30" s="528" t="str">
        <f>VLOOKUP(RIGHT(E30&amp;F30,250),'Basic Risk Assessment DATASHEET'!$J$3:$K$129,2,FALSE)</f>
        <v>1) Pay special attention to compliance with chapter 4.5 of the Agricultural Standard. In case needed, contact a local university or extension service for development of the Integrated Pest Management procedure. Identify sources for the purchase of lower toxicity agrochemicals as well as non-chemical pest control products.
2) Make sure all members have the necessary knowledge and skills to apply Integrated Pest Management.
3) Train members on record keeping.
4) Monitor use of agrochemicals and application of IPM procedure by group members (including record keeping), during application time.</v>
      </c>
      <c r="H30" s="496"/>
    </row>
    <row r="31" spans="2:8" ht="207.75" customHeight="1" thickBot="1" x14ac:dyDescent="0.3">
      <c r="B31" s="773"/>
      <c r="C31" s="516" t="s">
        <v>89</v>
      </c>
      <c r="D31" s="517">
        <v>12</v>
      </c>
      <c r="E31" s="518" t="str">
        <f>IFERROR(VLOOKUP($B$29&amp;D31&amp;$B$5,'Basic Risk Assessment DATASHEET'!$F$3:$G$129,2,FALSE),$B$123)</f>
        <v xml:space="preserve">Is it common practice that group members and/or their workers use Personal Protective Equipment (PPE) for application of agrochemicals? </v>
      </c>
      <c r="F31" s="604" t="s">
        <v>39</v>
      </c>
      <c r="G31" s="528" t="str">
        <f>VLOOKUP(RIGHT(E31&amp;F31,250),'Basic Risk Assessment DATASHEET'!$J$3:$K$129,2,FALSE)</f>
        <v>1) Ensure availability of sufficient PPE for all those applying agrochemicals.
2) Develop and implement management policies on the provision of sufficient and appropriate PPE and correct use of these PPE.
3) Make sure all those applying agrochemicals are trained on correct application of the agrochemicals and correct use of PPE.
4) Group members trained on the risk of using highly hazardous agrochemicals.
5) Explore the option of developing spray teams to replace agrochemical application by individual group members.
6) Monitor the use of PPEs during application time.</v>
      </c>
      <c r="H31" s="497"/>
    </row>
    <row r="32" spans="2:8" ht="15.75" thickBot="1" x14ac:dyDescent="0.3">
      <c r="B32" s="514"/>
      <c r="C32" s="514"/>
      <c r="D32" s="514"/>
      <c r="E32" s="515"/>
    </row>
    <row r="33" spans="2:9" ht="28.5" customHeight="1" thickBot="1" x14ac:dyDescent="0.3">
      <c r="B33" s="506" t="s">
        <v>795</v>
      </c>
      <c r="C33" s="507" t="s">
        <v>9</v>
      </c>
      <c r="D33" s="508" t="s">
        <v>796</v>
      </c>
      <c r="E33" s="509" t="s">
        <v>5</v>
      </c>
      <c r="F33" s="606" t="s">
        <v>797</v>
      </c>
      <c r="G33" s="527" t="s">
        <v>798</v>
      </c>
      <c r="H33" s="491" t="s">
        <v>799</v>
      </c>
    </row>
    <row r="34" spans="2:9" ht="51.75" customHeight="1" x14ac:dyDescent="0.25">
      <c r="B34" s="772" t="s">
        <v>811</v>
      </c>
      <c r="C34" s="516" t="s">
        <v>98</v>
      </c>
      <c r="D34" s="517">
        <v>13</v>
      </c>
      <c r="E34" s="518" t="str">
        <f>IFERROR(VLOOKUP($B$34&amp;D34&amp;$B$110,'Basic Risk Assessment DATASHEET'!$F$3:$G$129,2,FALSE),$B$123)</f>
        <v>Are there any areas that have a slope steeper than 1m rise over 3m run over an area &gt;0.1ha?</v>
      </c>
      <c r="F34" s="604" t="s">
        <v>61</v>
      </c>
      <c r="G34" s="528" t="str">
        <f>VLOOKUP(RIGHT(E34&amp;F34,250),'Basic Risk Assessment DATASHEET'!$J$3:$K$129,2,FALSE)</f>
        <v>Implement measures to protect against erosion, including planting of native groundcover, contour planting, living barriers and drainage/dewatering systems.</v>
      </c>
      <c r="H34" s="495"/>
    </row>
    <row r="35" spans="2:9" ht="49.5" customHeight="1" x14ac:dyDescent="0.25">
      <c r="B35" s="773"/>
      <c r="C35" s="516" t="s">
        <v>102</v>
      </c>
      <c r="D35" s="517">
        <v>14</v>
      </c>
      <c r="E35" s="518" t="str">
        <f>IFERROR(VLOOKUP($B$34&amp;D35&amp;$B$110,'Basic Risk Assessment DATASHEET'!$F$3:$G$129,2,FALSE),$B$123)</f>
        <v>Are there any areas within the farm / group member farms with long periods of standing water after rain?</v>
      </c>
      <c r="F35" s="604" t="s">
        <v>61</v>
      </c>
      <c r="G35" s="528" t="str">
        <f>VLOOKUP(RIGHT(E35&amp;F35,250),'Basic Risk Assessment DATASHEET'!$J$3:$K$129,2,FALSE)</f>
        <v>Implement measures to improve drainage through physical measures, digging drainage trenches, or improving soil structure to increase the soil’s potential to take up water and store it</v>
      </c>
      <c r="H35" s="496"/>
    </row>
    <row r="36" spans="2:9" ht="86.25" customHeight="1" x14ac:dyDescent="0.25">
      <c r="B36" s="773"/>
      <c r="C36" s="516" t="s">
        <v>102</v>
      </c>
      <c r="D36" s="517">
        <v>15</v>
      </c>
      <c r="E36" s="518" t="str">
        <f>IFERROR(VLOOKUP($B$34&amp;D36&amp;$B$110,'Basic Risk Assessment DATASHEET'!$F$3:$G$129,2,FALSE),$B$123)</f>
        <v>Is high ground water level a problem in certain areas?</v>
      </c>
      <c r="F36" s="604" t="s">
        <v>61</v>
      </c>
      <c r="G36" s="528" t="str">
        <f>VLOOKUP(RIGHT(E36&amp;F36,250),'Basic Risk Assessment DATASHEET'!$J$3:$K$129,2,FALSE)</f>
        <v>1) Assess whether the area is suitable for crop cultivation and consider what crops are suitable for these areas.
2) In some cases: improve drainage and/or conserve protective vegetation</v>
      </c>
      <c r="H36" s="496"/>
    </row>
    <row r="37" spans="2:9" ht="147.4" customHeight="1" thickBot="1" x14ac:dyDescent="0.3">
      <c r="B37" s="774"/>
      <c r="C37" s="516" t="s">
        <v>107</v>
      </c>
      <c r="D37" s="512">
        <v>16</v>
      </c>
      <c r="E37" s="518" t="str">
        <f>IFERROR(VLOOKUP($B$34&amp;D37&amp;$B$110,'Basic Risk Assessment DATASHEET'!$F$3:$G$129,2,FALSE),$B$123)</f>
        <v>Is drought (becoming) a limiting factor for crop production?</v>
      </c>
      <c r="F37" s="603" t="s">
        <v>61</v>
      </c>
      <c r="G37" s="528" t="str">
        <f>VLOOKUP(RIGHT(E37&amp;F37,250),'Basic Risk Assessment DATASHEET'!$J$3:$K$129,2,FALSE)</f>
        <v xml:space="preserve">1) Keep soil covered to reduce evapotransperation.
2) Assure deep-rooting crops are used.  
3) Consider mixed cropping, preferable with shrub / tree crops  
4) Provide shade
5)  When irrigating: assure water losses are minimised and check if lime/salt crusts are found in upper layer. If so, consult a soil institute.                                             </v>
      </c>
      <c r="H37" s="497"/>
    </row>
    <row r="38" spans="2:9" ht="15.75" thickBot="1" x14ac:dyDescent="0.3"/>
    <row r="39" spans="2:9" ht="27" thickBot="1" x14ac:dyDescent="0.45">
      <c r="B39" s="770" t="s">
        <v>112</v>
      </c>
      <c r="C39" s="771"/>
      <c r="D39" s="771"/>
      <c r="E39" s="771"/>
      <c r="F39" s="771"/>
      <c r="G39" s="771"/>
      <c r="H39" s="488"/>
    </row>
    <row r="40" spans="2:9" s="498" customFormat="1" ht="27" thickBot="1" x14ac:dyDescent="0.45">
      <c r="B40" s="489"/>
      <c r="C40" s="489"/>
      <c r="D40" s="489"/>
      <c r="E40" s="489"/>
      <c r="F40" s="601"/>
      <c r="G40" s="489"/>
    </row>
    <row r="41" spans="2:9" ht="30.75" customHeight="1" thickBot="1" x14ac:dyDescent="0.3">
      <c r="B41" s="519" t="s">
        <v>795</v>
      </c>
      <c r="C41" s="519" t="s">
        <v>9</v>
      </c>
      <c r="D41" s="520" t="s">
        <v>796</v>
      </c>
      <c r="E41" s="521" t="s">
        <v>5</v>
      </c>
      <c r="F41" s="605" t="s">
        <v>797</v>
      </c>
      <c r="G41" s="527" t="s">
        <v>798</v>
      </c>
      <c r="H41" s="557" t="s">
        <v>799</v>
      </c>
    </row>
    <row r="42" spans="2:9" ht="78" customHeight="1" thickBot="1" x14ac:dyDescent="0.3">
      <c r="B42" s="522" t="s">
        <v>113</v>
      </c>
      <c r="C42" s="516" t="s">
        <v>114</v>
      </c>
      <c r="D42" s="517">
        <v>17</v>
      </c>
      <c r="E42" s="518" t="str">
        <f>IFERROR(VLOOKUP($B$42&amp;D42&amp;$B$110,'Basic Risk Assessment DATASHEET'!$F$3:$G$129,2,FALSE),$B$123)</f>
        <v>Is information about the grievance mechanism and the assess-and-address committee visible and accessible to all individuals, workers, communities and/or civil society?</v>
      </c>
      <c r="F42" s="604" t="s">
        <v>61</v>
      </c>
      <c r="G42" s="528" t="str">
        <f>VLOOKUP(RIGHT(E42&amp;F42,250),'Basic Risk Assessment DATASHEET'!$J$3:$K$129,2,FALSE)</f>
        <v>Check and update public display regularly to make sure information is still correct, visible and accessible to all; including languages of local and temporary staff</v>
      </c>
      <c r="H42" s="493"/>
    </row>
    <row r="44" spans="2:9" ht="15.75" thickBot="1" x14ac:dyDescent="0.3">
      <c r="G44" s="607" t="str">
        <f>HYPERLINK("https://www.rainforest-alliance.org/in-the-field/manage-risk-with-the-rainforest-alliance-child-labor-and-forced-labor-sectoral-risk-maps/")</f>
        <v>https://www.rainforest-alliance.org/in-the-field/manage-risk-with-the-rainforest-alliance-child-labor-and-forced-labor-sectoral-risk-maps/</v>
      </c>
    </row>
    <row r="45" spans="2:9" ht="73.5" customHeight="1" thickBot="1" x14ac:dyDescent="0.3">
      <c r="B45" s="506" t="s">
        <v>795</v>
      </c>
      <c r="C45" s="507" t="s">
        <v>9</v>
      </c>
      <c r="D45" s="508" t="s">
        <v>796</v>
      </c>
      <c r="E45" s="509" t="s">
        <v>5</v>
      </c>
      <c r="F45" s="602" t="s">
        <v>797</v>
      </c>
      <c r="G45" s="527" t="s">
        <v>970</v>
      </c>
      <c r="H45" s="557" t="s">
        <v>799</v>
      </c>
    </row>
    <row r="46" spans="2:9" ht="100.5" customHeight="1" x14ac:dyDescent="0.25">
      <c r="B46" s="593" t="s">
        <v>812</v>
      </c>
      <c r="C46" s="516" t="s">
        <v>813</v>
      </c>
      <c r="D46" s="517">
        <v>18</v>
      </c>
      <c r="E46" s="518" t="str">
        <f>IFERROR(VLOOKUP($B$46&amp;D46&amp;$B$110,'Basic Risk Assessment DATASHEET'!$F$3:$G$129,2,FALSE),$B$123)</f>
        <v>Are any of the following populations present on or near the farm or group: Migrant workers; Specific ethnic minorities; Indigenous people; people that do not speak the dominant language in the country and region?</v>
      </c>
      <c r="F46" s="604" t="s">
        <v>61</v>
      </c>
      <c r="G46" s="528" t="str">
        <f>VLOOKUP(RIGHT(E46&amp;F46,250),'Basic Risk Assessment DATASHEET'!$J$3:$K$129,2,FALSE)</f>
        <v>1) Assess whether members of these populations are working on the farm or contracted by group members.
2) Make sure that group and farm management is aware of the kind of populations that are present and registers their specifics: kind of population, number (estimation), language and other where relevant</v>
      </c>
      <c r="H46" s="499"/>
      <c r="I46" s="485" t="s">
        <v>814</v>
      </c>
    </row>
    <row r="47" spans="2:9" ht="76.5" customHeight="1" x14ac:dyDescent="0.25">
      <c r="B47" s="523"/>
      <c r="C47" s="516" t="s">
        <v>813</v>
      </c>
      <c r="D47" s="517">
        <v>19</v>
      </c>
      <c r="E47" s="518" t="str">
        <f>IFERROR(VLOOKUP($B$46&amp;D47&amp;$B$5,'Basic Risk Assessment DATASHEET'!$F$3:$G$129,2,FALSE),$B$123)</f>
        <v>(Not applicable for this type of Certificate Holder)</v>
      </c>
      <c r="F47" s="604" t="s">
        <v>39</v>
      </c>
      <c r="G47" s="528" t="e">
        <f>VLOOKUP(RIGHT(E47&amp;F47,250),'Basic Risk Assessment DATASHEET'!$J$3:$K$129,2,FALSE)</f>
        <v>#N/A</v>
      </c>
      <c r="H47" s="496"/>
    </row>
    <row r="48" spans="2:9" ht="174.75" customHeight="1" x14ac:dyDescent="0.25">
      <c r="B48" s="523"/>
      <c r="C48" s="516" t="s">
        <v>125</v>
      </c>
      <c r="D48" s="517">
        <v>20</v>
      </c>
      <c r="E48" s="518" t="str">
        <f>IFERROR(VLOOKUP($B$46&amp;D48&amp;$B$110,'Basic Risk Assessment DATASHEET'!$F$3:$G$129,2,FALSE),$B$123)</f>
        <v xml:space="preserve">Is management regularly taking targeted actions to prevent violence and harassment (including sexual harassment)? </v>
      </c>
      <c r="F48" s="604" t="s">
        <v>39</v>
      </c>
      <c r="G48" s="528" t="str">
        <f>VLOOKUP(RIGHT(E48&amp;F48,250),'Basic Risk Assessment DATASHEET'!$J$3:$K$129,2,FALSE)</f>
        <v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v>
      </c>
      <c r="H48" s="496"/>
    </row>
    <row r="49" spans="2:8" ht="112.5" customHeight="1" x14ac:dyDescent="0.25">
      <c r="B49" s="523"/>
      <c r="C49" s="516" t="s">
        <v>125</v>
      </c>
      <c r="D49" s="517">
        <v>21</v>
      </c>
      <c r="E49" s="518" t="str">
        <f>IFERROR(VLOOKUP($B$46&amp;D49&amp;$B$5,'Basic Risk Assessment DATASHEET'!$F$3:$G$129,2,FALSE),$B$123)</f>
        <v>(Not applicable for this type of Certificate Holder)</v>
      </c>
      <c r="F49" s="604" t="s">
        <v>39</v>
      </c>
      <c r="G49" s="528" t="e">
        <f>VLOOKUP(RIGHT(E49&amp;F49,250),'Basic Risk Assessment DATASHEET'!$J$3:$K$129,2,FALSE)</f>
        <v>#N/A</v>
      </c>
      <c r="H49" s="496"/>
    </row>
    <row r="50" spans="2:8" ht="154.5" customHeight="1" x14ac:dyDescent="0.25">
      <c r="B50" s="523"/>
      <c r="C50" s="516" t="s">
        <v>129</v>
      </c>
      <c r="D50" s="517">
        <v>22</v>
      </c>
      <c r="E50" s="518" t="str">
        <f>IFERROR(VLOOKUP($B$46&amp;D50&amp;$B$5,'Basic Risk Assessment DATASHEET'!$F$3:$G$129,2,FALSE),$B$123)</f>
        <v>Is there a risk that farm group members are not validating hired workers' ages at the time they are hired?</v>
      </c>
      <c r="F50" s="604" t="s">
        <v>39</v>
      </c>
      <c r="G50" s="528" t="str">
        <f>VLOOKUP(RIGHT(E50&amp;F50,250),'Basic Risk Assessment DATASHEET'!$J$3:$K$129,2,FALSE)</f>
        <v>Check with internal inspections the small farms' workers registration on year of birth</v>
      </c>
      <c r="H50" s="496"/>
    </row>
    <row r="51" spans="2:8" ht="391.5" customHeight="1" x14ac:dyDescent="0.25">
      <c r="B51" s="523"/>
      <c r="C51" s="516" t="s">
        <v>140</v>
      </c>
      <c r="D51" s="517">
        <v>23</v>
      </c>
      <c r="E51" s="518" t="str">
        <f>IFERROR(VLOOKUP($B$46&amp;D51&amp;$B$5,'Basic Risk Assessment DATASHEET'!$F$3:$G$129,2,FALSE),$B$123)</f>
        <v>Has the group management listed any tasks, processes or other working conditions that could be hazardous to young workers?</v>
      </c>
      <c r="F51" s="604" t="s">
        <v>39</v>
      </c>
      <c r="G51" s="528" t="str">
        <f>VLOOKUP(RIGHT(E51&amp;F51,250),'Basic Risk Assessment DATASHEET'!$J$3:$K$129,2,FALSE)</f>
        <v>Low Risk:
List the tasks and processes that involve hazardous working conditions ; communicate this to all group members.
Medium and High Risk:
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v>
      </c>
      <c r="H51" s="496"/>
    </row>
    <row r="52" spans="2:8" ht="147.75" customHeight="1" x14ac:dyDescent="0.25">
      <c r="B52" s="523"/>
      <c r="C52" s="516" t="s">
        <v>153</v>
      </c>
      <c r="D52" s="517">
        <v>24</v>
      </c>
      <c r="E52" s="518" t="str">
        <f>IFERROR(VLOOKUP($B$46&amp;D52&amp;$B$5,'Basic Risk Assessment DATASHEET'!$F$3:$G$129,2,FALSE),$B$123)</f>
        <v>Is there a risk that children of mandatory schooling age of group staff, or group members, or children of workers, do not attend school within a safe walking / traveling distance? (Use the map of the group area to assess this)</v>
      </c>
      <c r="F52" s="604" t="s">
        <v>39</v>
      </c>
      <c r="G52" s="528" t="str">
        <f>VLOOKUP(RIGHT(E52&amp;F52,250),'Basic Risk Assessment DATASHEET'!$J$3:$K$129,2,FALSE)</f>
        <v xml:space="preserve">No additional action needed
</v>
      </c>
      <c r="H52" s="496"/>
    </row>
    <row r="53" spans="2:8" ht="311.25" customHeight="1" x14ac:dyDescent="0.25">
      <c r="B53" s="523"/>
      <c r="C53" s="516" t="s">
        <v>815</v>
      </c>
      <c r="D53" s="517">
        <v>25</v>
      </c>
      <c r="E53" s="518" t="str">
        <f>IFERROR(VLOOKUP($B$46&amp;D53&amp;$B$5,'Basic Risk Assessment DATASHEET'!$F$3:$G$129,2,FALSE),$B$123)</f>
        <v>Is there a risk that under-18s perform hazardous and/or under-age work on any farm within the group?</v>
      </c>
      <c r="F53" s="604" t="s">
        <v>61</v>
      </c>
      <c r="G53" s="528" t="str">
        <f>VLOOKUP(RIGHT(E53&amp;F53,250),'Basic Risk Assessment DATASHEET'!$J$3:$K$129,2,FALSE)</f>
        <v>Medium &amp; High risk
1) Inform members about the policy regarding child work, including the age from which children can support their parents, and from which age children can be hired individually to conduct light and / or regular work on other people’s farms, in accordance with the Rainforest Alliance Standard as well as national law.
2) 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workers supervisors and hired workers themselves. 
Low risk:
1) Inform members about the policy regarding child work, including the age from which children can support their parents, and from which age children can be hired individually to conduct light and / or regular work on other people’s farms, in accordance with the Rainforest Alliance Standard as well as the national law.
2) Explain the assess and address model to members to promote transparency about child labor risks and support solutions to mitigate the risk</v>
      </c>
      <c r="H53" s="496"/>
    </row>
    <row r="54" spans="2:8" ht="330" customHeight="1" x14ac:dyDescent="0.25">
      <c r="B54" s="523"/>
      <c r="C54" s="516" t="s">
        <v>816</v>
      </c>
      <c r="D54" s="517">
        <v>26</v>
      </c>
      <c r="E54" s="518" t="str">
        <f>IFERROR(VLOOKUP($B$46&amp;D54&amp;$B$5,'Basic Risk Assessment DATASHEET'!$F$3:$G$129,2,FALSE),$B$123)</f>
        <v>Is it likely that group members use labour providers to recruit workers?</v>
      </c>
      <c r="F54" s="604" t="s">
        <v>61</v>
      </c>
      <c r="G54" s="528" t="str">
        <f>VLOOKUP(RIGHT(E54&amp;F54,250),'Basic Risk Assessment DATASHEET'!$J$3:$K$129,2,FALSE)</f>
        <v>Low Risk: 
1. Check whether a government system exists to register or license labor providers. If so, inform members that any labor provider they use must be registered/licensed and their registration/license number documented.
2. Communicate to members that they must pay all recruitment-related fees and costs to labor providers, workers should not pay recruitment fees or costs.
3. Communicate to members that labor providers they use must comply with all wages and contracts (5.3) and working conditions (5.5) requirements.
Medium &amp; High risk:
1. Implement all "low risk" mitigation steps, plus:
2. Members should sign written contracts with all labor providers they use, documenting registration/license number, fees/costs paid from member to labor recruiter, prohibition on charging workers recruitment fees, prohibition of using fraudulent/coercive practices, and requirement to comply with 5.3 and 5.5.
3. Check, through internal inspections or assess-and-address monitoring, whether members have contracts in place with labor providers.
 4. Verify, through internal inspections or assess-and-address monitoring, that labor providers did not use any fraudulent or coercive recruitment practices.</v>
      </c>
      <c r="H54" s="496"/>
    </row>
    <row r="55" spans="2:8" ht="383.25" customHeight="1" x14ac:dyDescent="0.25">
      <c r="B55" s="523"/>
      <c r="C55" s="516" t="s">
        <v>816</v>
      </c>
      <c r="D55" s="517">
        <v>27</v>
      </c>
      <c r="E55" s="518" t="str">
        <f>IFERROR(VLOOKUP($B$46&amp;D55&amp;$B$110,'Basic Risk Assessment DATASHEET'!$F$3:$G$129,2,FALSE),$B$123)</f>
        <v>Does the farm/group management  use labour providers to recruit any workers?</v>
      </c>
      <c r="F55" s="604" t="s">
        <v>61</v>
      </c>
      <c r="G55" s="528" t="str">
        <f>VLOOKUP(RIGHT(E55&amp;F55,250),'Basic Risk Assessment DATASHEET'!$J$3:$K$129,2,FALSE)</f>
        <v xml:space="preserve">Low risk: 
1. Check whether a government system exists to register or license labor providers. If so, any labor providers used must be registered/licensed and their registration/license number documented.
2. Ensure that farm/group management pays all recruitment-related fees and costs to labor providers, workers should not pay recruitment fees or costs.
3. Communicate to labor providers that they must comply with all wages and contracts (5.3) and working conditions (5.5) requirements as long as workers are in their custody.
Medium and High risk:
1. Implement all "low risk" mitigation steps, plus:
2. Confirm through government authorities that the labor provider's registration/license is still valid and they are in compliance with laws.
3. Sign written contracts with all labor providers, documenting registration/license number, fees/costs paid from farm/group management to labor recruiter, prohibition on charging workers recruitment fees, prohibition of using fraudulent/coercive practices, and requirement to comply with 5.3 and 5.5.
4. Check, also through assess-and-address monitoring, whether contracts are in place with labor providers.
5. When workers are being hired, have a process in place to verify with them the wages and other working conditions they were promised (was fraud used), and whether they are in debt to labor providers.
6. Verify, also through assess-and-address monitoring, that labor providers did not use any fraudulent or coercive recruitment practices.
</v>
      </c>
      <c r="H55" s="496"/>
    </row>
    <row r="56" spans="2:8" ht="192" customHeight="1" x14ac:dyDescent="0.25">
      <c r="B56" s="523"/>
      <c r="C56" s="516" t="s">
        <v>183</v>
      </c>
      <c r="D56" s="517">
        <v>28</v>
      </c>
      <c r="E56" s="518" t="str">
        <f>IFERROR(VLOOKUP($B$46&amp;D56&amp;$B$5,'Basic Risk Assessment DATASHEET'!$F$3:$G$129,2,FALSE),$B$123)</f>
        <v>Do group members pay workers by production/quota/piece rate, at least at some times of year?</v>
      </c>
      <c r="F56" s="604" t="s">
        <v>61</v>
      </c>
      <c r="G56" s="528" t="str">
        <f>VLOOKUP(RIGHT(E56&amp;F56,250),'Basic Risk Assessment DATASHEET'!$J$3:$K$129,2,FALSE)</f>
        <v xml:space="preserve">Low risk:
1. Farm has system in place to calculate/ensure that piece rate workers are paid at least the applicable minimum wage.
Medium and High Risk:
1. Workers are informed, at time of hire, of the group's procedures if they have any complaints/questions regarding their pay calculations. This should include informing them of the availability of the Grievance Mechanism. This communication should be made in language(s) spoken by workers.
</v>
      </c>
      <c r="H56" s="496"/>
    </row>
    <row r="57" spans="2:8" ht="160.5" customHeight="1" x14ac:dyDescent="0.25">
      <c r="B57" s="523"/>
      <c r="C57" s="516" t="s">
        <v>817</v>
      </c>
      <c r="D57" s="517">
        <v>29</v>
      </c>
      <c r="E57" s="518" t="str">
        <f>IFERROR(VLOOKUP($B$46&amp;D57&amp;$B$5,'Basic Risk Assessment DATASHEET'!$F$3:$G$129,2,FALSE),$B$123)</f>
        <v>(Not applicable for this type of Certificate Holder)</v>
      </c>
      <c r="F57" s="604" t="s">
        <v>61</v>
      </c>
      <c r="G57" s="528" t="e">
        <f>VLOOKUP(RIGHT(E57&amp;F57,250),'Basic Risk Assessment DATASHEET'!$J$3:$K$129,2,FALSE)</f>
        <v>#N/A</v>
      </c>
      <c r="H57" s="496"/>
    </row>
    <row r="58" spans="2:8" ht="129" customHeight="1" x14ac:dyDescent="0.25">
      <c r="B58" s="523"/>
      <c r="C58" s="516" t="s">
        <v>192</v>
      </c>
      <c r="D58" s="517">
        <v>30</v>
      </c>
      <c r="E58" s="518" t="str">
        <f>IFERROR(VLOOKUP($B$46&amp;D58&amp;$B$110,'Basic Risk Assessment DATASHEET'!$F$3:$G$129,2,FALSE),$B$123)</f>
        <v>Are any workers recruited/provided to the farm/group by military or prison officials?</v>
      </c>
      <c r="F58" s="604" t="s">
        <v>61</v>
      </c>
      <c r="G58" s="528" t="str">
        <f>VLOOKUP(RIGHT(E58&amp;F58,250),'Basic Risk Assessment DATASHEET'!$J$3:$K$129,2,FALSE)</f>
        <v>1. Military officials mobilizing military personnel to perform agricultural labor is a form of forced labor.  Make sure that farms do not utilize this type of labor.
2. Ensure that any prisoners working on the farm have freely provided their consent to work and this consent is documented.
3. Ensure that prison labors are treated the same as all other workers with respect to contracts, pay, working conditions, and all other worker protections in the Rainforest Alliance standard.</v>
      </c>
      <c r="H58" s="496"/>
    </row>
    <row r="59" spans="2:8" ht="107.25" customHeight="1" thickBot="1" x14ac:dyDescent="0.3">
      <c r="B59" s="524"/>
      <c r="C59" s="516" t="s">
        <v>195</v>
      </c>
      <c r="D59" s="517">
        <v>31</v>
      </c>
      <c r="E59" s="518" t="str">
        <f>IFERROR(VLOOKUP($B$46&amp;D59&amp;$B$110,'Basic Risk Assessment DATASHEET'!$F$3:$G$129,2,FALSE),$B$123)</f>
        <v>Do workers give any money (such as deposits) or original documents (such as passports) to farm management or labor providers?</v>
      </c>
      <c r="F59" s="603" t="s">
        <v>61</v>
      </c>
      <c r="G59" s="528" t="str">
        <f>VLOOKUP(RIGHT(E59&amp;F59,250),'Basic Risk Assessment DATASHEET'!$J$3:$K$129,2,FALSE)</f>
        <v>1. Ensure that workers are not required to pay any type of deposit or provide any original personal document to management/group member, other than to confirm identity at the time of hiring.
2. In instances where workers prefer to provide documents or other belongings to management/group member for safe keeping, ensure that workers have permanent, unrestricted access to these locations.</v>
      </c>
      <c r="H59" s="497"/>
    </row>
    <row r="60" spans="2:8" ht="15.75" thickBot="1" x14ac:dyDescent="0.3">
      <c r="C60" s="500"/>
    </row>
    <row r="61" spans="2:8" ht="27.75" customHeight="1" thickBot="1" x14ac:dyDescent="0.3">
      <c r="B61" s="506" t="s">
        <v>795</v>
      </c>
      <c r="C61" s="507" t="s">
        <v>9</v>
      </c>
      <c r="D61" s="508" t="s">
        <v>796</v>
      </c>
      <c r="E61" s="509" t="s">
        <v>5</v>
      </c>
      <c r="F61" s="606" t="s">
        <v>797</v>
      </c>
      <c r="G61" s="527" t="s">
        <v>798</v>
      </c>
      <c r="H61" s="491" t="s">
        <v>799</v>
      </c>
    </row>
    <row r="62" spans="2:8" ht="103.5" customHeight="1" x14ac:dyDescent="0.25">
      <c r="B62" s="772" t="s">
        <v>818</v>
      </c>
      <c r="C62" s="516" t="s">
        <v>199</v>
      </c>
      <c r="D62" s="517">
        <v>32</v>
      </c>
      <c r="E62" s="518" t="str">
        <f>IFERROR(VLOOKUP($B$62&amp;D62&amp;$B$110,'Basic Risk Assessment DATASHEET'!$F$3:$G$129,2,FALSE),$B$123)</f>
        <v>Has the group/farm management already been taking actions to address gender and/or women empowerment for at least more than a year?</v>
      </c>
      <c r="F62" s="604" t="s">
        <v>39</v>
      </c>
      <c r="G62" s="528" t="str">
        <f>VLOOKUP(RIGHT(E62&amp;F62,250),'Basic Risk Assessment DATASHEET'!$J$3:$K$129,2,FALSE)</f>
        <v>1) Formulate a policy on gender equality and women’s empowerment to be shared with the rest of the group.
2) Group/farm management to take a training course on gender, for example the Rainforest Alliance gender training module on line.
3) Stakeholder mapping of gender related organizations that could help to incorporate gender within group</v>
      </c>
      <c r="H62" s="495"/>
    </row>
    <row r="63" spans="2:8" ht="71.099999999999994" customHeight="1" x14ac:dyDescent="0.25">
      <c r="B63" s="773"/>
      <c r="C63" s="516" t="s">
        <v>203</v>
      </c>
      <c r="D63" s="517">
        <v>33</v>
      </c>
      <c r="E63" s="518" t="str">
        <f>IFERROR(VLOOKUP($B$62&amp;D63&amp;$B$5,'Basic Risk Assessment DATASHEET'!$F$3:$G$129,2,FALSE),$B$123)</f>
        <v xml:space="preserve">Are female members representing at least 25%  of the total number of group members? </v>
      </c>
      <c r="F63" s="604" t="s">
        <v>61</v>
      </c>
      <c r="G63" s="528" t="str">
        <f>VLOOKUP(RIGHT(E63&amp;F63,250),'Basic Risk Assessment DATASHEET'!$J$3:$K$129,2,FALSE)</f>
        <v>No additional action needed</v>
      </c>
      <c r="H63" s="496"/>
    </row>
    <row r="64" spans="2:8" ht="207.75" customHeight="1" x14ac:dyDescent="0.25">
      <c r="B64" s="773"/>
      <c r="C64" s="516" t="s">
        <v>207</v>
      </c>
      <c r="D64" s="517">
        <v>34</v>
      </c>
      <c r="E64" s="518" t="str">
        <f>IFERROR(VLOOKUP($B$62&amp;D64&amp;$B$110,'Basic Risk Assessment DATASHEET'!$F$3:$G$129,2,FALSE),$B$123)</f>
        <v>Are women currently equally represented (in relation to the total % of female members or workers) amongst trainers, supervisors, management staff and/or other high level functions within the group or farm management?</v>
      </c>
      <c r="F64" s="604" t="s">
        <v>64</v>
      </c>
      <c r="G64" s="528" t="str">
        <f>VLOOKUP(RIGHT(E64&amp;F64,250),'Basic Risk Assessment DATASHEET'!$J$3:$K$129,2,FALSE)</f>
        <v>1) Keep records of all staff positions per gender and type of position
2) Establish a minimum quota for female trainers, supervisors, management staff and other high level functions.  (For groups or farms with more than 50% of female members or workers, the female representation should at least be 50%, be doesn't need to be higher than 50%).
3) Organize training targeted at female farmers or workers that is needed to be eligible as a trainer, supervisor or other high level function.
4) Make sure job announcements reach male AND female farmers and workers and that job requirements are achievable for female farmers and workers
5) Give training to management staff involved in recruitment on unconscious bias and methodologies to prevent gender based discriminatory practices</v>
      </c>
      <c r="H64" s="496"/>
    </row>
    <row r="65" spans="2:8" ht="93" customHeight="1" x14ac:dyDescent="0.25">
      <c r="B65" s="773"/>
      <c r="C65" s="516" t="s">
        <v>211</v>
      </c>
      <c r="D65" s="525">
        <v>35</v>
      </c>
      <c r="E65" s="518" t="str">
        <f>IFERROR(VLOOKUP($B$62&amp;D65&amp;$B$110,'Basic Risk Assessment DATASHEET'!$F$3:$G$129,2,FALSE),$B$123)</f>
        <v>Are female workers/group members currently equally participating (compared to the total % of female members or workers)  in trainings?</v>
      </c>
      <c r="F65" s="604" t="s">
        <v>39</v>
      </c>
      <c r="G65" s="528" t="str">
        <f>VLOOKUP(RIGHT(E65&amp;F65,250),'Basic Risk Assessment DATASHEET'!$J$3:$K$129,2,FALSE)</f>
        <v>1) Keep records of training participants per gender
2) Check with female members and workers what are the potential hindrances of their participation in trainings
3) Conduct trainings at days/times/locations where women can easily attend and send personal invitations</v>
      </c>
      <c r="H65" s="496"/>
    </row>
    <row r="66" spans="2:8" ht="73.5" customHeight="1" thickBot="1" x14ac:dyDescent="0.3">
      <c r="B66" s="774"/>
      <c r="C66" s="516" t="s">
        <v>211</v>
      </c>
      <c r="D66" s="512">
        <v>36</v>
      </c>
      <c r="E66" s="518" t="str">
        <f>IFERROR(VLOOKUP($B$62&amp;D66&amp;$B$5,'Basic Risk Assessment DATASHEET'!$F$3:$G$129,2,FALSE),$B$123)</f>
        <v>Is it common that wives of male members or other female family workers participate in training activities?</v>
      </c>
      <c r="F66" s="603" t="s">
        <v>39</v>
      </c>
      <c r="G66" s="528" t="str">
        <f>VLOOKUP(RIGHT(E66&amp;F66,250),'Basic Risk Assessment DATASHEET'!$J$3:$K$129,2,FALSE)</f>
        <v>1) Invite wives of male members and/or other female family workers to trainings
2) Explain importance of the participation of wives of male members and/or other female family workers in trainings to male members during meetings</v>
      </c>
      <c r="H66" s="497"/>
    </row>
    <row r="68" spans="2:8" ht="15.75" thickBot="1" x14ac:dyDescent="0.3"/>
    <row r="69" spans="2:8" ht="30.75" customHeight="1" thickBot="1" x14ac:dyDescent="0.3">
      <c r="B69" s="506" t="s">
        <v>795</v>
      </c>
      <c r="C69" s="507" t="s">
        <v>9</v>
      </c>
      <c r="D69" s="508" t="s">
        <v>796</v>
      </c>
      <c r="E69" s="509" t="s">
        <v>5</v>
      </c>
      <c r="F69" s="606" t="s">
        <v>797</v>
      </c>
      <c r="G69" s="527" t="s">
        <v>798</v>
      </c>
      <c r="H69" s="491" t="s">
        <v>799</v>
      </c>
    </row>
    <row r="70" spans="2:8" ht="100.5" customHeight="1" thickBot="1" x14ac:dyDescent="0.3">
      <c r="B70" s="526" t="s">
        <v>819</v>
      </c>
      <c r="C70" s="511" t="s">
        <v>820</v>
      </c>
      <c r="D70" s="512">
        <v>37</v>
      </c>
      <c r="E70" s="518" t="str">
        <f>IFERROR(VLOOKUP($B$70&amp;D70&amp;$B$5,'Basic Risk Assessment DATASHEET'!$F$3:$G$129,2,FALSE),$B$123)</f>
        <v>(Not applicable for this type of Certificate Holder)</v>
      </c>
      <c r="F70" s="603" t="s">
        <v>61</v>
      </c>
      <c r="G70" s="528" t="e">
        <f>VLOOKUP(RIGHT(E70&amp;F70,250),'Basic Risk Assessment DATASHEET'!$J$3:$K$129,2,FALSE)</f>
        <v>#N/A</v>
      </c>
      <c r="H70" s="493"/>
    </row>
    <row r="71" spans="2:8" ht="16.5" customHeight="1" x14ac:dyDescent="0.25"/>
    <row r="72" spans="2:8" ht="15.75" thickBot="1" x14ac:dyDescent="0.3"/>
    <row r="73" spans="2:8" ht="27" thickBot="1" x14ac:dyDescent="0.45">
      <c r="B73" s="770" t="s">
        <v>225</v>
      </c>
      <c r="C73" s="771"/>
      <c r="D73" s="771"/>
      <c r="E73" s="771"/>
      <c r="F73" s="771"/>
      <c r="G73" s="771"/>
      <c r="H73" s="488"/>
    </row>
    <row r="74" spans="2:8" ht="15.75" thickBot="1" x14ac:dyDescent="0.3"/>
    <row r="75" spans="2:8" ht="34.5" customHeight="1" thickBot="1" x14ac:dyDescent="0.3">
      <c r="B75" s="506" t="s">
        <v>795</v>
      </c>
      <c r="C75" s="507" t="s">
        <v>9</v>
      </c>
      <c r="D75" s="508" t="s">
        <v>796</v>
      </c>
      <c r="E75" s="509" t="s">
        <v>5</v>
      </c>
      <c r="F75" s="606" t="s">
        <v>797</v>
      </c>
      <c r="G75" s="527" t="s">
        <v>798</v>
      </c>
      <c r="H75" s="491" t="s">
        <v>799</v>
      </c>
    </row>
    <row r="76" spans="2:8" ht="91.5" customHeight="1" x14ac:dyDescent="0.25">
      <c r="B76" s="772" t="s">
        <v>821</v>
      </c>
      <c r="C76" s="516" t="s">
        <v>487</v>
      </c>
      <c r="D76" s="517">
        <v>38</v>
      </c>
      <c r="E76" s="518" t="str">
        <f>IFERROR(VLOOKUP($B$76&amp;D76&amp;$B$110,'Basic Risk Assessment DATASHEET'!$F$3:$G$129,2,FALSE),$B$123)</f>
        <v>Is the farm or a group of farms located closer than 5 km to an Intact Forest Landscape?</v>
      </c>
      <c r="F76" s="604" t="s">
        <v>61</v>
      </c>
      <c r="G76" s="528" t="str">
        <f>VLOOKUP(RIGHT(E76&amp;F76,250),'Basic Risk Assessment DATASHEET'!$J$3:$K$129,2,FALSE)</f>
        <v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v>
      </c>
      <c r="H76" s="495"/>
    </row>
    <row r="77" spans="2:8" ht="46.5" customHeight="1" x14ac:dyDescent="0.25">
      <c r="B77" s="773"/>
      <c r="C77" s="516" t="s">
        <v>487</v>
      </c>
      <c r="D77" s="517">
        <v>39</v>
      </c>
      <c r="E77" s="518" t="str">
        <f>IFERROR(VLOOKUP($B$76&amp;D77&amp;$B$110,'Basic Risk Assessment DATASHEET'!$F$3:$G$129,2,FALSE),$B$123)</f>
        <v>Is the farm or a group of farms located in or closer than 2 km to a designated Protected Area (PA), a Key Biodiversity Area (KBA), a Ramsar site or a UNESCO World Heritage site</v>
      </c>
      <c r="F77" s="604" t="s">
        <v>61</v>
      </c>
      <c r="G77" s="528" t="str">
        <f>VLOOKUP(RIGHT(E77&amp;F77,250),'Basic Risk Assessment DATASHEET'!$J$3:$K$129,2,FALSE)</f>
        <v>Make sure the main conservation attributes of the area are not threatened, i.e. the values for which the area has been protected or classified as a PA, KBA or Ramsar site</v>
      </c>
      <c r="H77" s="496"/>
    </row>
    <row r="78" spans="2:8" ht="113.45" customHeight="1" x14ac:dyDescent="0.25">
      <c r="B78" s="773"/>
      <c r="C78" s="516" t="s">
        <v>487</v>
      </c>
      <c r="D78" s="517">
        <v>40</v>
      </c>
      <c r="E78" s="518" t="str">
        <f>IFERROR(VLOOKUP($B$76&amp;D78&amp;$B$110,'Basic Risk Assessment DATASHEET'!$F$3:$G$129,2,FALSE),$B$123)</f>
        <v xml:space="preserve">Do local communities have any legal or customary rights on the farm? </v>
      </c>
      <c r="F78" s="604" t="s">
        <v>61</v>
      </c>
      <c r="G78" s="528" t="str">
        <f>VLOOKUP(RIGHT(E78&amp;F78,250),'Basic Risk Assessment DATASHEET'!$J$3:$K$129,2,FALSE)</f>
        <v>a) Map local community land uses on the farm in a participatory and inclusive way with the affected community;
b) Identify and mitigate any direct and indirect impacts from farming activities on these resources, or on habitat that support these resources;
c) (Large) Formalise agreements with communities on the use and management of such areas using Free, Prior and Informed Consent principles, and document the process (requirement 5.8.1).</v>
      </c>
      <c r="H78" s="496"/>
    </row>
    <row r="79" spans="2:8" ht="105.4" customHeight="1" x14ac:dyDescent="0.25">
      <c r="B79" s="773"/>
      <c r="C79" s="516" t="s">
        <v>487</v>
      </c>
      <c r="D79" s="517">
        <v>41</v>
      </c>
      <c r="E79" s="518" t="str">
        <f>IFERROR(VLOOKUP($B$76&amp;D79&amp;$B$110,'Basic Risk Assessment DATASHEET'!$F$3:$G$129,2,FALSE),$B$123)</f>
        <v>Do you use communal lands for purposes related to production or processing of the certified crop, e.g. timber collection?</v>
      </c>
      <c r="F79" s="604" t="s">
        <v>61</v>
      </c>
      <c r="G79" s="528" t="str">
        <f>VLOOKUP(RIGHT(E79&amp;F79,250),'Basic Risk Assessment DATASHEET'!$J$3:$K$129,2,FALSE)</f>
        <v>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v>
      </c>
      <c r="H79" s="496"/>
    </row>
    <row r="80" spans="2:8" ht="233.25" customHeight="1" thickBot="1" x14ac:dyDescent="0.3">
      <c r="B80" s="774"/>
      <c r="C80" s="516" t="s">
        <v>487</v>
      </c>
      <c r="D80" s="512">
        <v>42</v>
      </c>
      <c r="E80" s="518" t="str">
        <f>IFERROR(VLOOKUP($B$76&amp;D80&amp;$B$5,'Basic Risk Assessment DATASHEET'!$F$3:$G$129,2,FALSE),$B$123)</f>
        <v>(Not applicable for this type of Certificate Holder)</v>
      </c>
      <c r="F80" s="603" t="s">
        <v>61</v>
      </c>
      <c r="G80" s="528" t="e">
        <f>VLOOKUP(RIGHT(E80&amp;F80,250),'Basic Risk Assessment DATASHEET'!$J$3:$K$129,2,FALSE)</f>
        <v>#N/A</v>
      </c>
      <c r="H80" s="497"/>
    </row>
    <row r="81" spans="2:8" ht="15.75" thickBot="1" x14ac:dyDescent="0.3"/>
    <row r="82" spans="2:8" ht="30" customHeight="1" thickBot="1" x14ac:dyDescent="0.3">
      <c r="B82" s="506" t="s">
        <v>795</v>
      </c>
      <c r="C82" s="507" t="s">
        <v>9</v>
      </c>
      <c r="D82" s="508" t="s">
        <v>796</v>
      </c>
      <c r="E82" s="509" t="s">
        <v>5</v>
      </c>
      <c r="F82" s="606" t="s">
        <v>797</v>
      </c>
      <c r="G82" s="527" t="s">
        <v>798</v>
      </c>
      <c r="H82" s="491" t="s">
        <v>799</v>
      </c>
    </row>
    <row r="83" spans="2:8" ht="84.75" customHeight="1" x14ac:dyDescent="0.25">
      <c r="B83" s="772" t="s">
        <v>822</v>
      </c>
      <c r="C83" s="516" t="s">
        <v>246</v>
      </c>
      <c r="D83" s="517">
        <v>43</v>
      </c>
      <c r="E83" s="518" t="str">
        <f>IFERROR(VLOOKUP($B$83&amp;D83&amp;$B$5,'Basic Risk Assessment DATASHEET'!$F$3:$G$129,2,FALSE),$B$123)</f>
        <v xml:space="preserve">Are the areas of natural ecosystem and natural vegetation cover connected by landscape corridors? </v>
      </c>
      <c r="F83" s="604" t="s">
        <v>64</v>
      </c>
      <c r="G83" s="528" t="str">
        <f>VLOOKUP(RIGHT(E83&amp;F83,250),'Basic Risk Assessment DATASHEET'!$J$3:$K$129,2,FALSE)</f>
        <v>1) Plan to connect existing ecosystem fragments with habitat or landscape corridors.
2) Maintain and enhance buffer zones around existing ecosystem fragments to prevent encroachment of farm activities and enforce agrochemical "non-application zones".</v>
      </c>
      <c r="H83" s="495"/>
    </row>
    <row r="84" spans="2:8" ht="57" customHeight="1" x14ac:dyDescent="0.25">
      <c r="B84" s="773"/>
      <c r="C84" s="516" t="s">
        <v>823</v>
      </c>
      <c r="D84" s="517">
        <v>44</v>
      </c>
      <c r="E84" s="518" t="str">
        <f>IFERROR(VLOOKUP($B$83&amp;D84&amp;$B$110,'Basic Risk Assessment DATASHEET'!$F$3:$G$129,2,FALSE),$B$123)</f>
        <v>Do you expect all on-farm natural ecosystems, including hedges, tree lines, riparian buffers, and forest, to have a diversity of species and contain in its majority locally adapted species</v>
      </c>
      <c r="F84" s="604" t="s">
        <v>64</v>
      </c>
      <c r="G84" s="528" t="str">
        <f>VLOOKUP(RIGHT(E84&amp;F84,250),'Basic Risk Assessment DATASHEET'!$J$3:$K$129,2,FALSE)</f>
        <v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v>
      </c>
      <c r="H84" s="496"/>
    </row>
    <row r="85" spans="2:8" ht="71.25" customHeight="1" x14ac:dyDescent="0.25">
      <c r="B85" s="773"/>
      <c r="C85" s="516" t="s">
        <v>264</v>
      </c>
      <c r="D85" s="517">
        <v>45</v>
      </c>
      <c r="E85" s="518" t="str">
        <f>IFERROR(VLOOKUP($B$83&amp;D85&amp;$B$110,'Basic Risk Assessment DATASHEET'!$F$3:$G$129,2,FALSE),$B$123)</f>
        <v>Does the forest resemble natural forest in terms of canopy cover, forest strata, and the presence of vines or lianas? See Guidance M: Natural Ecosystems and Vegetation for more information on measuring forest quality.</v>
      </c>
      <c r="F85" s="604" t="s">
        <v>39</v>
      </c>
      <c r="G85" s="528" t="str">
        <f>VLOOKUP(RIGHT(E85&amp;F85,250),'Basic Risk Assessment DATASHEET'!$J$3:$K$129,2,FALSE)</f>
        <v>Plan to manage canopy cover, forest strata, and presence of vines or lianas (e.g., by creating openings, planting additional species, and restricting harvesting or grazing as necessary) to facilitate natural forest regeneration and growth. See Guidance M: Natural Ecosystems and Vegetation for more details on managing on-farm forests.</v>
      </c>
      <c r="H85" s="496"/>
    </row>
    <row r="86" spans="2:8" ht="51" customHeight="1" x14ac:dyDescent="0.25">
      <c r="B86" s="773"/>
      <c r="C86" s="516" t="s">
        <v>270</v>
      </c>
      <c r="D86" s="517">
        <v>46</v>
      </c>
      <c r="E86" s="518" t="str">
        <f>IFERROR(VLOOKUP($B$83&amp;D86&amp;$B$110,'Basic Risk Assessment DATASHEET'!$F$3:$G$129,2,FALSE),$B$123)</f>
        <v>Only answer if you have weltlands whitin the farm/ group --
Do wetlands store or convey flood waters at any time of the year?</v>
      </c>
      <c r="F86" s="604" t="s">
        <v>61</v>
      </c>
      <c r="G86" s="528" t="str">
        <f>VLOOKUP(RIGHT(E86&amp;F86,250),'Basic Risk Assessment DATASHEET'!$J$3:$K$129,2,FALSE)</f>
        <v>Plan to delineate and manage wetland and active floodplain, and ensure that production or processing activities do not encroach into the floodplain</v>
      </c>
      <c r="H86" s="496"/>
    </row>
    <row r="87" spans="2:8" ht="58.5" customHeight="1" x14ac:dyDescent="0.25">
      <c r="B87" s="773"/>
      <c r="C87" s="516" t="s">
        <v>276</v>
      </c>
      <c r="D87" s="517">
        <v>47</v>
      </c>
      <c r="E87" s="518" t="str">
        <f>IFERROR(VLOOKUP($B$83&amp;D87&amp;$B$110,'Basic Risk Assessment DATASHEET'!$F$3:$G$129,2,FALSE),$B$123)</f>
        <v>Only answer if you have grassland/rangeland or non-natural desert whitin the farm/ group --
Do grassland/rangeland or non-natural desert areas contain large bare areas that are at risk of eroding into nearby waterways?</v>
      </c>
      <c r="F87" s="604" t="s">
        <v>61</v>
      </c>
      <c r="G87" s="528" t="str">
        <f>VLOOKUP(RIGHT(E87&amp;F87,250),'Basic Risk Assessment DATASHEET'!$J$3:$K$129,2,FALSE)</f>
        <v>Plant additional native groundcover (grasses, shrubs, trees) and implement measures to protect against erosion.</v>
      </c>
      <c r="H87" s="496"/>
    </row>
    <row r="88" spans="2:8" ht="71.25" customHeight="1" thickBot="1" x14ac:dyDescent="0.3">
      <c r="B88" s="774"/>
      <c r="C88" s="516" t="s">
        <v>282</v>
      </c>
      <c r="D88" s="512">
        <v>48</v>
      </c>
      <c r="E88" s="518" t="str">
        <f>IFERROR(VLOOKUP($B$83&amp;D88&amp;$B$110,'Basic Risk Assessment DATASHEET'!$F$3:$G$129,2,FALSE),$B$123)</f>
        <v>Only answer if you have fallow land whitin the farm/ group --
Are trees regenerating naturally on permanently fallow land?</v>
      </c>
      <c r="F88" s="603" t="s">
        <v>39</v>
      </c>
      <c r="G88" s="528" t="str">
        <f>VLOOKUP(RIGHT(E88&amp;F88,250),'Basic Risk Assessment DATASHEET'!$J$3:$K$129,2,FALSE)</f>
        <v xml:space="preserve">Re-vegetate fallow land by planting native grass, shrub, and tree species in accordance with an appropriate successional regime </v>
      </c>
      <c r="H88" s="497"/>
    </row>
    <row r="89" spans="2:8" ht="15.75" thickBot="1" x14ac:dyDescent="0.3"/>
    <row r="90" spans="2:8" ht="30" customHeight="1" thickBot="1" x14ac:dyDescent="0.3">
      <c r="B90" s="506" t="s">
        <v>795</v>
      </c>
      <c r="C90" s="507" t="s">
        <v>9</v>
      </c>
      <c r="D90" s="508" t="s">
        <v>796</v>
      </c>
      <c r="E90" s="509" t="s">
        <v>5</v>
      </c>
      <c r="F90" s="606" t="s">
        <v>797</v>
      </c>
      <c r="G90" s="527" t="s">
        <v>798</v>
      </c>
      <c r="H90" s="491" t="s">
        <v>799</v>
      </c>
    </row>
    <row r="91" spans="2:8" ht="51" customHeight="1" x14ac:dyDescent="0.25">
      <c r="B91" s="772" t="s">
        <v>287</v>
      </c>
      <c r="C91" s="516" t="s">
        <v>288</v>
      </c>
      <c r="D91" s="517">
        <v>49</v>
      </c>
      <c r="E91" s="518" t="str">
        <f>IFERROR(VLOOKUP($B$91&amp;D91&amp;$B$110,'Basic Risk Assessment DATASHEET'!$F$3:$G$129,2,FALSE),$B$123)</f>
        <v>Are management, supervisors, and/or technical staff trained in assessing the risks and impacts that climate change poses to livelihoods and production systems?</v>
      </c>
      <c r="F91" s="604" t="s">
        <v>39</v>
      </c>
      <c r="G91" s="528" t="str">
        <f>VLOOKUP(RIGHT(E91&amp;F91,250),'Basic Risk Assessment DATASHEET'!$J$3:$K$129,2,FALSE)</f>
        <v>Training/awareness raising on climate change risks and their impacts on agricultural production systems and livelihoods more broadly.</v>
      </c>
      <c r="H91" s="495"/>
    </row>
    <row r="92" spans="2:8" ht="53.25" customHeight="1" x14ac:dyDescent="0.25">
      <c r="B92" s="773"/>
      <c r="C92" s="516" t="s">
        <v>288</v>
      </c>
      <c r="D92" s="517">
        <v>50</v>
      </c>
      <c r="E92" s="518" t="str">
        <f>IFERROR(VLOOKUP($B$91&amp;D92&amp;$B$110,'Basic Risk Assessment DATASHEET'!$F$3:$G$129,2,FALSE),$B$123)</f>
        <v>Have management, supervisors, and/or technical staff identified the most significant climate change threats/risks/impacts (current and projected) on livelihood resources and farming systems?</v>
      </c>
      <c r="F92" s="604" t="s">
        <v>39</v>
      </c>
      <c r="G92" s="528" t="str">
        <f>VLOOKUP(RIGHT(E92&amp;F92,250),'Basic Risk Assessment DATASHEET'!$J$3:$K$129,2,FALSE)</f>
        <v>Carry out the Rainforest Alliance climate change risk assesment to identify and describe the most significant climate risks based on Rainforest Alliance Climate Change risk assessment tool.</v>
      </c>
      <c r="H92" s="496"/>
    </row>
    <row r="93" spans="2:8" ht="61.5" customHeight="1" x14ac:dyDescent="0.25">
      <c r="B93" s="773"/>
      <c r="C93" s="516" t="s">
        <v>288</v>
      </c>
      <c r="D93" s="517">
        <v>51</v>
      </c>
      <c r="E93" s="518" t="str">
        <f>IFERROR(VLOOKUP($B$91&amp;D93&amp;$B$110,'Basic Risk Assessment DATASHEET'!$F$3:$G$129,2,FALSE),$B$123)</f>
        <v xml:space="preserve">Do management, supervisors, and /or technical staff have access to relevant climate change information, skills and services to develop and employ adaptation strategies?  </v>
      </c>
      <c r="F93" s="604" t="s">
        <v>39</v>
      </c>
      <c r="G93" s="528" t="str">
        <f>VLOOKUP(RIGHT(E93&amp;F93,250),'Basic Risk Assessment DATASHEET'!$J$3:$K$129,2,FALSE)</f>
        <v>Awareness raising about available information to improve adaptive capacity and resilience, early warning systems, support tools and importance of equal rights to access resources.</v>
      </c>
      <c r="H93" s="496"/>
    </row>
    <row r="94" spans="2:8" ht="66" customHeight="1" thickBot="1" x14ac:dyDescent="0.3">
      <c r="B94" s="774"/>
      <c r="C94" s="516" t="s">
        <v>288</v>
      </c>
      <c r="D94" s="512">
        <v>52</v>
      </c>
      <c r="E94" s="518" t="str">
        <f>IFERROR(VLOOKUP($B$91&amp;D94&amp;$B$5,'Basic Risk Assessment DATASHEET'!$F$3:$G$132,2,FALSE),$B$123)</f>
        <v>Are emergency measures to deal with extreme weather events and their potential impacts (i.e. evacuation plan) known by the group members?</v>
      </c>
      <c r="F94" s="603" t="s">
        <v>39</v>
      </c>
      <c r="G94" s="528" t="str">
        <f>VLOOKUP(RIGHT(E94&amp;F94,250),'Basic Risk Assessment DATASHEET'!$J$3:$K$132,2,FALSE)</f>
        <v>Based on risk map (Standard requirement 1.2.10) and where appicable, raise awareness on possible response plans for the group members at risk e.g. community located on steep slopes at risk of landslides.</v>
      </c>
      <c r="H94" s="497"/>
    </row>
    <row r="95" spans="2:8" ht="15.75" thickBot="1" x14ac:dyDescent="0.3"/>
    <row r="96" spans="2:8" ht="17.25" customHeight="1" x14ac:dyDescent="0.25">
      <c r="B96" s="608" t="s">
        <v>824</v>
      </c>
      <c r="C96" s="609" t="s">
        <v>9</v>
      </c>
      <c r="D96" s="610" t="s">
        <v>796</v>
      </c>
      <c r="E96" s="611" t="s">
        <v>5</v>
      </c>
      <c r="F96" s="612" t="s">
        <v>825</v>
      </c>
      <c r="G96" s="490"/>
      <c r="H96" s="613" t="s">
        <v>799</v>
      </c>
    </row>
    <row r="97" spans="2:8" ht="35.25" customHeight="1" x14ac:dyDescent="0.25">
      <c r="B97" s="778"/>
      <c r="C97" s="494"/>
      <c r="D97" s="501"/>
      <c r="E97" s="467"/>
      <c r="F97" s="467"/>
      <c r="G97" s="467" t="s">
        <v>447</v>
      </c>
      <c r="H97" s="502"/>
    </row>
    <row r="98" spans="2:8" ht="30.75" customHeight="1" x14ac:dyDescent="0.25">
      <c r="B98" s="779"/>
      <c r="C98" s="494"/>
      <c r="D98" s="501"/>
      <c r="E98" s="467"/>
      <c r="F98" s="467"/>
      <c r="G98" s="467" t="s">
        <v>447</v>
      </c>
      <c r="H98" s="502"/>
    </row>
    <row r="99" spans="2:8" ht="33" customHeight="1" x14ac:dyDescent="0.25">
      <c r="B99" s="779"/>
      <c r="C99" s="494"/>
      <c r="D99" s="501"/>
      <c r="E99" s="467"/>
      <c r="F99" s="467"/>
      <c r="G99" s="467" t="s">
        <v>447</v>
      </c>
      <c r="H99" s="502"/>
    </row>
    <row r="100" spans="2:8" ht="33.75" customHeight="1" thickBot="1" x14ac:dyDescent="0.3">
      <c r="B100" s="780"/>
      <c r="C100" s="492"/>
      <c r="D100" s="503"/>
      <c r="E100" s="504"/>
      <c r="F100" s="504"/>
      <c r="G100" s="504" t="s">
        <v>447</v>
      </c>
      <c r="H100" s="505"/>
    </row>
    <row r="106" spans="2:8" s="615" customFormat="1" x14ac:dyDescent="0.25">
      <c r="E106" s="616"/>
      <c r="F106" s="616"/>
      <c r="G106" s="616"/>
    </row>
    <row r="107" spans="2:8" s="615" customFormat="1" hidden="1" x14ac:dyDescent="0.25">
      <c r="B107" s="596" t="s">
        <v>964</v>
      </c>
      <c r="E107" s="616"/>
      <c r="F107" s="616"/>
      <c r="G107" s="616"/>
    </row>
    <row r="108" spans="2:8" s="615" customFormat="1" hidden="1" x14ac:dyDescent="0.25">
      <c r="B108" s="597" t="s">
        <v>16</v>
      </c>
      <c r="E108" s="616"/>
      <c r="F108" s="616"/>
      <c r="G108" s="616"/>
    </row>
    <row r="109" spans="2:8" s="615" customFormat="1" hidden="1" x14ac:dyDescent="0.25">
      <c r="B109" s="597" t="s">
        <v>26</v>
      </c>
      <c r="E109" s="616"/>
      <c r="F109" s="616"/>
      <c r="G109" s="616"/>
    </row>
    <row r="110" spans="2:8" s="615" customFormat="1" hidden="1" x14ac:dyDescent="0.25">
      <c r="B110" s="597" t="s">
        <v>23</v>
      </c>
      <c r="E110" s="616"/>
      <c r="F110" s="616"/>
      <c r="G110" s="616"/>
    </row>
    <row r="111" spans="2:8" s="615" customFormat="1" hidden="1" x14ac:dyDescent="0.25">
      <c r="B111" s="597"/>
      <c r="E111" s="616"/>
      <c r="F111" s="616"/>
      <c r="G111" s="616"/>
    </row>
    <row r="112" spans="2:8" s="615" customFormat="1" hidden="1" x14ac:dyDescent="0.25">
      <c r="B112" s="597"/>
      <c r="E112" s="616"/>
      <c r="F112" s="616"/>
      <c r="G112" s="616"/>
    </row>
    <row r="113" spans="2:7" s="615" customFormat="1" hidden="1" x14ac:dyDescent="0.25">
      <c r="B113" s="597" t="s">
        <v>61</v>
      </c>
      <c r="E113" s="616"/>
      <c r="F113" s="616"/>
      <c r="G113" s="616"/>
    </row>
    <row r="114" spans="2:7" s="615" customFormat="1" hidden="1" x14ac:dyDescent="0.25">
      <c r="B114" s="597" t="s">
        <v>39</v>
      </c>
      <c r="E114" s="616"/>
      <c r="F114" s="616"/>
      <c r="G114" s="616"/>
    </row>
    <row r="115" spans="2:7" s="615" customFormat="1" hidden="1" x14ac:dyDescent="0.25">
      <c r="B115" s="597" t="s">
        <v>447</v>
      </c>
      <c r="E115" s="616"/>
      <c r="F115" s="616"/>
      <c r="G115" s="616"/>
    </row>
    <row r="116" spans="2:7" s="615" customFormat="1" hidden="1" x14ac:dyDescent="0.25">
      <c r="B116" s="597" t="s">
        <v>61</v>
      </c>
      <c r="E116" s="616"/>
      <c r="F116" s="616"/>
      <c r="G116" s="616"/>
    </row>
    <row r="117" spans="2:7" s="615" customFormat="1" hidden="1" x14ac:dyDescent="0.25">
      <c r="B117" s="597" t="s">
        <v>64</v>
      </c>
      <c r="E117" s="616"/>
      <c r="F117" s="616"/>
      <c r="G117" s="616"/>
    </row>
    <row r="118" spans="2:7" s="615" customFormat="1" hidden="1" x14ac:dyDescent="0.25">
      <c r="B118" s="597" t="s">
        <v>447</v>
      </c>
      <c r="E118" s="616"/>
      <c r="F118" s="616"/>
      <c r="G118" s="616"/>
    </row>
    <row r="119" spans="2:7" s="615" customFormat="1" hidden="1" x14ac:dyDescent="0.25">
      <c r="B119" s="597" t="s">
        <v>61</v>
      </c>
      <c r="E119" s="616"/>
      <c r="F119" s="616"/>
      <c r="G119" s="616"/>
    </row>
    <row r="120" spans="2:7" s="615" customFormat="1" hidden="1" x14ac:dyDescent="0.25">
      <c r="B120" s="597" t="s">
        <v>39</v>
      </c>
      <c r="E120" s="616"/>
      <c r="F120" s="616"/>
      <c r="G120" s="616"/>
    </row>
    <row r="121" spans="2:7" s="615" customFormat="1" hidden="1" x14ac:dyDescent="0.25">
      <c r="B121" s="597" t="s">
        <v>64</v>
      </c>
      <c r="E121" s="616"/>
      <c r="F121" s="616"/>
      <c r="G121" s="616"/>
    </row>
    <row r="122" spans="2:7" s="615" customFormat="1" hidden="1" x14ac:dyDescent="0.25">
      <c r="B122" s="597"/>
      <c r="E122" s="616"/>
      <c r="F122" s="616"/>
      <c r="G122" s="616"/>
    </row>
    <row r="123" spans="2:7" s="615" customFormat="1" ht="15.75" hidden="1" thickBot="1" x14ac:dyDescent="0.3">
      <c r="B123" s="614" t="s">
        <v>965</v>
      </c>
      <c r="E123" s="616"/>
      <c r="F123" s="616"/>
      <c r="G123" s="616"/>
    </row>
    <row r="124" spans="2:7" s="615" customFormat="1" x14ac:dyDescent="0.25">
      <c r="E124" s="616"/>
      <c r="F124" s="616"/>
      <c r="G124" s="616"/>
    </row>
  </sheetData>
  <sheetProtection sheet="1" formatColumns="0" formatRows="0"/>
  <mergeCells count="13">
    <mergeCell ref="B97:B100"/>
    <mergeCell ref="B76:B80"/>
    <mergeCell ref="B83:B88"/>
    <mergeCell ref="B91:B94"/>
    <mergeCell ref="B26:G26"/>
    <mergeCell ref="B39:G39"/>
    <mergeCell ref="B73:G73"/>
    <mergeCell ref="B62:B66"/>
    <mergeCell ref="B7:G7"/>
    <mergeCell ref="B13:B17"/>
    <mergeCell ref="B21:B23"/>
    <mergeCell ref="B29:B31"/>
    <mergeCell ref="B34:B37"/>
  </mergeCells>
  <dataValidations count="3">
    <dataValidation type="list" allowBlank="1" showInputMessage="1" showErrorMessage="1" sqref="B5" xr:uid="{095471AF-2980-4974-9250-CC5A071C79DF}">
      <formula1>$B$108:$B$109</formula1>
    </dataValidation>
    <dataValidation type="list" allowBlank="1" showInputMessage="1" showErrorMessage="1" sqref="F85:F88 F13:F17 F29:F31 F65:F66 F42 F70 F62:F63 F76:F80 F46:F59 F91:F94 F34 F36:F37 F10" xr:uid="{2ED626D9-E3A0-4EFC-B59F-CC6385347409}">
      <formula1>$B$113:$B$115</formula1>
    </dataValidation>
    <dataValidation type="list" allowBlank="1" showInputMessage="1" showErrorMessage="1" sqref="F21:F23 F35 F64 F83:F84" xr:uid="{1546B796-F723-49D2-A45E-172DE0A39650}">
      <formula1>$B$116:$B$118</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C2BC-0542-4E15-A970-EECB67FB519E}">
  <sheetPr codeName="Sheet11">
    <tabColor rgb="FF00B050"/>
  </sheetPr>
  <dimension ref="A1:L136"/>
  <sheetViews>
    <sheetView zoomScale="80" zoomScaleNormal="80" workbookViewId="0">
      <pane ySplit="1" topLeftCell="A2" activePane="bottomLeft" state="frozen"/>
      <selection pane="bottomLeft"/>
    </sheetView>
  </sheetViews>
  <sheetFormatPr defaultColWidth="9.140625" defaultRowHeight="15" x14ac:dyDescent="0.25"/>
  <cols>
    <col min="1" max="1" width="12.85546875" style="383" customWidth="1"/>
    <col min="2" max="2" width="19.7109375" customWidth="1"/>
    <col min="3" max="3" width="22.7109375" customWidth="1"/>
    <col min="4" max="4" width="18.140625" customWidth="1"/>
    <col min="5" max="5" width="27" style="361" customWidth="1"/>
    <col min="6" max="6" width="27" style="361" hidden="1" customWidth="1"/>
    <col min="7" max="7" width="32.7109375" customWidth="1"/>
    <col min="8" max="8" width="14.85546875" bestFit="1" customWidth="1"/>
    <col min="9" max="10" width="18.28515625" customWidth="1"/>
    <col min="11" max="11" width="85" customWidth="1"/>
    <col min="12" max="12" width="32.140625" bestFit="1" customWidth="1"/>
  </cols>
  <sheetData>
    <row r="1" spans="1:11" ht="47.25" x14ac:dyDescent="0.25">
      <c r="A1" s="381" t="s">
        <v>5</v>
      </c>
      <c r="B1" s="330" t="s">
        <v>6</v>
      </c>
      <c r="C1" s="300" t="s">
        <v>7</v>
      </c>
      <c r="D1" s="331" t="s">
        <v>8</v>
      </c>
      <c r="E1" s="359" t="s">
        <v>9</v>
      </c>
      <c r="F1" s="402" t="s">
        <v>826</v>
      </c>
      <c r="G1" s="403" t="s">
        <v>827</v>
      </c>
      <c r="H1" s="332" t="s">
        <v>11</v>
      </c>
      <c r="I1" s="333" t="s">
        <v>12</v>
      </c>
      <c r="J1" s="404" t="s">
        <v>828</v>
      </c>
      <c r="K1" s="405" t="s">
        <v>829</v>
      </c>
    </row>
    <row r="2" spans="1:11" ht="15.75" x14ac:dyDescent="0.25">
      <c r="A2" s="382"/>
      <c r="B2" s="302" t="s">
        <v>15</v>
      </c>
      <c r="C2" s="303"/>
      <c r="D2" s="304"/>
      <c r="E2" s="360"/>
      <c r="F2" s="360"/>
      <c r="G2" s="305"/>
      <c r="H2" s="301"/>
      <c r="I2" s="305"/>
      <c r="J2" s="400"/>
      <c r="K2" s="334"/>
    </row>
    <row r="3" spans="1:11" ht="38.25" customHeight="1" x14ac:dyDescent="0.25">
      <c r="A3" s="440">
        <v>1</v>
      </c>
      <c r="B3" s="342" t="s">
        <v>800</v>
      </c>
      <c r="C3" s="306" t="s">
        <v>16</v>
      </c>
      <c r="D3" s="307"/>
      <c r="E3" s="414" t="s">
        <v>801</v>
      </c>
      <c r="F3" s="414" t="str">
        <f>_xlfn.CONCAT(B3,A3,C3)</f>
        <v>1.2.10 Farm area1Group Certification</v>
      </c>
      <c r="G3" s="418" t="s">
        <v>18</v>
      </c>
      <c r="H3" s="308" t="s">
        <v>39</v>
      </c>
      <c r="I3" s="309" t="s">
        <v>20</v>
      </c>
      <c r="J3" s="401" t="str">
        <f>(RIGHT(_xlfn.CONCAT(G3,H3),250))</f>
        <v>Do you expect production sites of group members to be shifting or expanding?No</v>
      </c>
      <c r="K3" s="335" t="s">
        <v>21</v>
      </c>
    </row>
    <row r="4" spans="1:11" ht="91.15" customHeight="1" x14ac:dyDescent="0.25">
      <c r="A4" s="440">
        <v>1</v>
      </c>
      <c r="B4" s="342" t="s">
        <v>800</v>
      </c>
      <c r="C4" s="306" t="s">
        <v>16</v>
      </c>
      <c r="D4" s="477"/>
      <c r="E4" s="317"/>
      <c r="F4" s="478" t="str">
        <f t="shared" ref="F4:F62" si="0">_xlfn.CONCAT(B4,A4,C4)</f>
        <v>1.2.10 Farm area1Group Certification</v>
      </c>
      <c r="G4" s="418" t="s">
        <v>18</v>
      </c>
      <c r="H4" s="310" t="s">
        <v>33</v>
      </c>
      <c r="I4" s="311" t="s">
        <v>23</v>
      </c>
      <c r="J4" s="401" t="str">
        <f t="shared" ref="J4:J67" si="1">(RIGHT(_xlfn.CONCAT(G4,H4),250))</f>
        <v>Do you expect production sites of group members to be shifting or expanding?yes</v>
      </c>
      <c r="K4" s="336" t="s">
        <v>24</v>
      </c>
    </row>
    <row r="5" spans="1:11" ht="38.25" x14ac:dyDescent="0.25">
      <c r="A5" s="440">
        <v>1</v>
      </c>
      <c r="B5" s="342" t="s">
        <v>800</v>
      </c>
      <c r="C5" s="306" t="s">
        <v>26</v>
      </c>
      <c r="D5" s="477"/>
      <c r="E5" s="317"/>
      <c r="F5" s="478" t="str">
        <f t="shared" si="0"/>
        <v>1.2.10 Farm area1Large</v>
      </c>
      <c r="G5" s="418" t="s">
        <v>27</v>
      </c>
      <c r="H5" s="308" t="s">
        <v>39</v>
      </c>
      <c r="I5" s="309" t="s">
        <v>20</v>
      </c>
      <c r="J5" s="401" t="str">
        <f t="shared" si="1"/>
        <v>Are production sites shifting or expanding? No</v>
      </c>
      <c r="K5" s="335" t="s">
        <v>21</v>
      </c>
    </row>
    <row r="6" spans="1:11" ht="56.65" customHeight="1" x14ac:dyDescent="0.25">
      <c r="A6" s="440">
        <v>1</v>
      </c>
      <c r="B6" s="342" t="s">
        <v>800</v>
      </c>
      <c r="C6" s="306" t="s">
        <v>26</v>
      </c>
      <c r="D6" s="477"/>
      <c r="E6" s="317"/>
      <c r="F6" s="478" t="str">
        <f t="shared" si="0"/>
        <v>1.2.10 Farm area1Large</v>
      </c>
      <c r="G6" s="418" t="s">
        <v>27</v>
      </c>
      <c r="H6" s="310" t="s">
        <v>33</v>
      </c>
      <c r="I6" s="311" t="s">
        <v>23</v>
      </c>
      <c r="J6" s="401" t="str">
        <f t="shared" si="1"/>
        <v>Are production sites shifting or expanding? yes</v>
      </c>
      <c r="K6" s="336" t="s">
        <v>28</v>
      </c>
    </row>
    <row r="7" spans="1:11" ht="195.75" customHeight="1" x14ac:dyDescent="0.25">
      <c r="A7" s="422">
        <v>2</v>
      </c>
      <c r="B7" s="430" t="s">
        <v>802</v>
      </c>
      <c r="C7" s="374" t="s">
        <v>16</v>
      </c>
      <c r="D7" s="375"/>
      <c r="E7" s="588" t="s">
        <v>31</v>
      </c>
      <c r="F7" s="414" t="str">
        <f t="shared" si="0"/>
        <v>2.1 Traceability2Group Certification</v>
      </c>
      <c r="G7" s="587" t="s">
        <v>32</v>
      </c>
      <c r="H7" s="418" t="s">
        <v>33</v>
      </c>
      <c r="I7" s="587" t="s">
        <v>20</v>
      </c>
      <c r="J7" s="401" t="str">
        <f t="shared" si="1"/>
        <v>Do you/will you make use of intermediaries and/or subcontractors* in your supply chain?yes</v>
      </c>
      <c r="K7" s="337" t="s">
        <v>830</v>
      </c>
    </row>
    <row r="8" spans="1:11" ht="99" customHeight="1" x14ac:dyDescent="0.25">
      <c r="A8" s="422">
        <v>2</v>
      </c>
      <c r="B8" s="430" t="s">
        <v>802</v>
      </c>
      <c r="C8" s="374" t="s">
        <v>16</v>
      </c>
      <c r="D8" s="421"/>
      <c r="E8" s="587" t="s">
        <v>31</v>
      </c>
      <c r="F8" s="414" t="str">
        <f t="shared" si="0"/>
        <v>2.1 Traceability2Group Certification</v>
      </c>
      <c r="G8" s="587" t="s">
        <v>32</v>
      </c>
      <c r="H8" s="418" t="s">
        <v>39</v>
      </c>
      <c r="I8" s="430" t="s">
        <v>20</v>
      </c>
      <c r="J8" s="401" t="str">
        <f t="shared" si="1"/>
        <v>Do you/will you make use of intermediaries and/or subcontractors* in your supply chain?No</v>
      </c>
      <c r="K8" s="379" t="s">
        <v>831</v>
      </c>
    </row>
    <row r="9" spans="1:11" ht="102" x14ac:dyDescent="0.25">
      <c r="A9" s="422">
        <v>2</v>
      </c>
      <c r="B9" s="430" t="s">
        <v>802</v>
      </c>
      <c r="C9" s="374" t="s">
        <v>26</v>
      </c>
      <c r="D9" s="421"/>
      <c r="E9" s="587" t="s">
        <v>36</v>
      </c>
      <c r="F9" s="414" t="str">
        <f t="shared" si="0"/>
        <v>2.1 Traceability2Large</v>
      </c>
      <c r="G9" s="587" t="s">
        <v>37</v>
      </c>
      <c r="H9" s="418" t="s">
        <v>33</v>
      </c>
      <c r="I9" s="430" t="s">
        <v>23</v>
      </c>
      <c r="J9" s="401" t="str">
        <f t="shared" si="1"/>
        <v>Do you/will you make use of subcontractors* in your supply chain?yes</v>
      </c>
      <c r="K9" s="426" t="s">
        <v>832</v>
      </c>
    </row>
    <row r="10" spans="1:11" ht="84.95" customHeight="1" x14ac:dyDescent="0.25">
      <c r="A10" s="422">
        <v>2</v>
      </c>
      <c r="B10" s="430" t="s">
        <v>802</v>
      </c>
      <c r="C10" s="432" t="s">
        <v>26</v>
      </c>
      <c r="D10" s="425"/>
      <c r="E10" s="587" t="s">
        <v>36</v>
      </c>
      <c r="F10" s="414" t="str">
        <f t="shared" si="0"/>
        <v>2.1 Traceability2Large</v>
      </c>
      <c r="G10" s="587" t="s">
        <v>37</v>
      </c>
      <c r="H10" s="429" t="s">
        <v>39</v>
      </c>
      <c r="I10" s="380" t="s">
        <v>23</v>
      </c>
      <c r="J10" s="401" t="str">
        <f t="shared" si="1"/>
        <v>Do you/will you make use of subcontractors* in your supply chain?No</v>
      </c>
      <c r="K10" s="426" t="s">
        <v>833</v>
      </c>
    </row>
    <row r="11" spans="1:11" ht="101.65" customHeight="1" x14ac:dyDescent="0.25">
      <c r="A11" s="422">
        <v>3</v>
      </c>
      <c r="B11" s="430" t="s">
        <v>802</v>
      </c>
      <c r="C11" s="374" t="s">
        <v>16</v>
      </c>
      <c r="D11" s="375"/>
      <c r="E11" s="587" t="s">
        <v>41</v>
      </c>
      <c r="F11" s="414" t="str">
        <f t="shared" si="0"/>
        <v>2.1 Traceability3Group Certification</v>
      </c>
      <c r="G11" s="414" t="s">
        <v>42</v>
      </c>
      <c r="H11" s="418" t="s">
        <v>33</v>
      </c>
      <c r="I11" s="587" t="s">
        <v>20</v>
      </c>
      <c r="J11" s="401" t="str">
        <f t="shared" si="1"/>
        <v>Do you expect farmers to have difficulties keeping (traceability) records?yes</v>
      </c>
      <c r="K11" s="337" t="s">
        <v>834</v>
      </c>
    </row>
    <row r="12" spans="1:11" ht="63.75" x14ac:dyDescent="0.25">
      <c r="A12" s="422">
        <v>3</v>
      </c>
      <c r="B12" s="430" t="s">
        <v>802</v>
      </c>
      <c r="C12" s="216" t="s">
        <v>16</v>
      </c>
      <c r="D12" s="207"/>
      <c r="E12" s="587" t="s">
        <v>41</v>
      </c>
      <c r="F12" s="414" t="str">
        <f t="shared" si="0"/>
        <v>2.1 Traceability3Group Certification</v>
      </c>
      <c r="G12" s="414" t="s">
        <v>42</v>
      </c>
      <c r="H12" s="310" t="s">
        <v>39</v>
      </c>
      <c r="I12" s="582" t="s">
        <v>20</v>
      </c>
      <c r="J12" s="401" t="str">
        <f t="shared" si="1"/>
        <v>Do you expect farmers to have difficulties keeping (traceability) records?No</v>
      </c>
      <c r="K12" s="338" t="s">
        <v>21</v>
      </c>
    </row>
    <row r="13" spans="1:11" ht="51.95" customHeight="1" x14ac:dyDescent="0.25">
      <c r="A13" s="422">
        <v>4</v>
      </c>
      <c r="B13" s="430" t="s">
        <v>802</v>
      </c>
      <c r="C13" s="216" t="s">
        <v>16</v>
      </c>
      <c r="D13" s="207"/>
      <c r="E13" s="587" t="s">
        <v>45</v>
      </c>
      <c r="F13" s="414" t="str">
        <f t="shared" si="0"/>
        <v>2.1 Traceability4Group Certification</v>
      </c>
      <c r="G13" s="414" t="s">
        <v>835</v>
      </c>
      <c r="H13" s="310" t="s">
        <v>33</v>
      </c>
      <c r="I13" s="582" t="s">
        <v>20</v>
      </c>
      <c r="J13" s="401" t="str">
        <f t="shared" si="1"/>
        <v>Do you/will you (management) only handle Rainforest Alliance certified product and/or only buy from Rainforest Alliance certified producers?yes</v>
      </c>
      <c r="K13" s="338" t="s">
        <v>47</v>
      </c>
    </row>
    <row r="14" spans="1:11" ht="102" x14ac:dyDescent="0.25">
      <c r="A14" s="422">
        <v>4</v>
      </c>
      <c r="B14" s="430" t="s">
        <v>802</v>
      </c>
      <c r="C14" s="568" t="s">
        <v>16</v>
      </c>
      <c r="D14" s="421"/>
      <c r="E14" s="587" t="s">
        <v>45</v>
      </c>
      <c r="F14" s="414" t="str">
        <f t="shared" si="0"/>
        <v>2.1 Traceability4Group Certification</v>
      </c>
      <c r="G14" s="414" t="s">
        <v>835</v>
      </c>
      <c r="H14" s="418" t="s">
        <v>39</v>
      </c>
      <c r="I14" s="587" t="s">
        <v>20</v>
      </c>
      <c r="J14" s="401" t="str">
        <f t="shared" si="1"/>
        <v>Do you/will you (management) only handle Rainforest Alliance certified product and/or only buy from Rainforest Alliance certified producers?No</v>
      </c>
      <c r="K14" s="337" t="s">
        <v>836</v>
      </c>
    </row>
    <row r="15" spans="1:11" ht="104.25" customHeight="1" x14ac:dyDescent="0.25">
      <c r="A15" s="422">
        <v>5</v>
      </c>
      <c r="B15" s="430" t="s">
        <v>802</v>
      </c>
      <c r="C15" s="374" t="s">
        <v>16</v>
      </c>
      <c r="D15" s="375"/>
      <c r="E15" s="587" t="s">
        <v>804</v>
      </c>
      <c r="F15" s="414" t="str">
        <f t="shared" si="0"/>
        <v>2.1 Traceability5Group Certification</v>
      </c>
      <c r="G15" s="587" t="s">
        <v>837</v>
      </c>
      <c r="H15" s="418" t="s">
        <v>33</v>
      </c>
      <c r="I15" s="587" t="s">
        <v>23</v>
      </c>
      <c r="J15" s="401" t="str">
        <f t="shared" si="1"/>
        <v>Do group members have access to different market outlets / different buyers for their certified product?yes</v>
      </c>
      <c r="K15" s="337" t="s">
        <v>838</v>
      </c>
    </row>
    <row r="16" spans="1:11" ht="76.5" x14ac:dyDescent="0.25">
      <c r="A16" s="422">
        <v>5</v>
      </c>
      <c r="B16" s="430" t="s">
        <v>802</v>
      </c>
      <c r="C16" s="216" t="s">
        <v>16</v>
      </c>
      <c r="D16" s="207"/>
      <c r="E16" s="587" t="s">
        <v>804</v>
      </c>
      <c r="F16" s="414" t="str">
        <f t="shared" si="0"/>
        <v>2.1 Traceability5Group Certification</v>
      </c>
      <c r="G16" s="587" t="s">
        <v>837</v>
      </c>
      <c r="H16" s="310" t="s">
        <v>39</v>
      </c>
      <c r="I16" s="582" t="s">
        <v>23</v>
      </c>
      <c r="J16" s="401" t="str">
        <f t="shared" si="1"/>
        <v>Do group members have access to different market outlets / different buyers for their certified product?No</v>
      </c>
      <c r="K16" s="338" t="s">
        <v>21</v>
      </c>
    </row>
    <row r="17" spans="1:11" ht="113.1" customHeight="1" x14ac:dyDescent="0.25">
      <c r="A17" s="422">
        <v>6</v>
      </c>
      <c r="B17" s="430" t="s">
        <v>802</v>
      </c>
      <c r="C17" s="374" t="s">
        <v>16</v>
      </c>
      <c r="D17" s="375"/>
      <c r="E17" s="587" t="s">
        <v>805</v>
      </c>
      <c r="F17" s="414" t="str">
        <f t="shared" si="0"/>
        <v>2.1 Traceability6Group Certification</v>
      </c>
      <c r="G17" s="587" t="s">
        <v>53</v>
      </c>
      <c r="H17" s="418" t="s">
        <v>33</v>
      </c>
      <c r="I17" s="587" t="s">
        <v>54</v>
      </c>
      <c r="J17" s="401" t="str">
        <f t="shared" si="1"/>
        <v>Do group members often rely on farm operators to manage their farm?yes</v>
      </c>
      <c r="K17" s="337" t="s">
        <v>839</v>
      </c>
    </row>
    <row r="18" spans="1:11" ht="51" x14ac:dyDescent="0.25">
      <c r="A18" s="422">
        <v>6</v>
      </c>
      <c r="B18" s="430" t="s">
        <v>802</v>
      </c>
      <c r="C18" s="216" t="s">
        <v>16</v>
      </c>
      <c r="D18" s="207"/>
      <c r="E18" s="587" t="s">
        <v>805</v>
      </c>
      <c r="F18" s="414" t="str">
        <f t="shared" si="0"/>
        <v>2.1 Traceability6Group Certification</v>
      </c>
      <c r="G18" s="587" t="s">
        <v>53</v>
      </c>
      <c r="H18" s="310" t="s">
        <v>39</v>
      </c>
      <c r="I18" s="582" t="s">
        <v>23</v>
      </c>
      <c r="J18" s="401" t="str">
        <f t="shared" si="1"/>
        <v>Do group members often rely on farm operators to manage their farm?No</v>
      </c>
      <c r="K18" s="338" t="s">
        <v>21</v>
      </c>
    </row>
    <row r="19" spans="1:11" ht="102" x14ac:dyDescent="0.25">
      <c r="A19" s="422">
        <v>7</v>
      </c>
      <c r="B19" s="430" t="s">
        <v>806</v>
      </c>
      <c r="C19" s="216" t="s">
        <v>16</v>
      </c>
      <c r="D19" s="207"/>
      <c r="E19" s="587" t="s">
        <v>59</v>
      </c>
      <c r="F19" s="414" t="str">
        <f t="shared" si="0"/>
        <v>Productivity and profitability, relates to: 2.1.2 harvested yield; 1.3.6 financial inputs and skills; 1.3.7 diversification; 3.1. production costs and Living Income7Group Certification</v>
      </c>
      <c r="G19" s="587" t="s">
        <v>840</v>
      </c>
      <c r="H19" s="585" t="s">
        <v>33</v>
      </c>
      <c r="I19" s="582" t="s">
        <v>23</v>
      </c>
      <c r="J19" s="401" t="str">
        <f t="shared" si="1"/>
        <v>Is the average yield of the certified crop of the group members at or above the optimum yield level in your region?yes</v>
      </c>
      <c r="K19" s="338" t="s">
        <v>21</v>
      </c>
    </row>
    <row r="20" spans="1:11" ht="102" x14ac:dyDescent="0.25">
      <c r="A20" s="422">
        <v>7</v>
      </c>
      <c r="B20" s="430" t="s">
        <v>806</v>
      </c>
      <c r="C20" s="374" t="s">
        <v>16</v>
      </c>
      <c r="D20" s="375"/>
      <c r="E20" s="587" t="s">
        <v>59</v>
      </c>
      <c r="F20" s="414" t="str">
        <f t="shared" si="0"/>
        <v>Productivity and profitability, relates to: 2.1.2 harvested yield; 1.3.6 financial inputs and skills; 1.3.7 diversification; 3.1. production costs and Living Income7Group Certification</v>
      </c>
      <c r="G20" s="587" t="s">
        <v>840</v>
      </c>
      <c r="H20" s="587" t="s">
        <v>64</v>
      </c>
      <c r="I20" s="430" t="s">
        <v>23</v>
      </c>
      <c r="J20" s="401" t="str">
        <f t="shared" si="1"/>
        <v>Is the average yield of the certified crop of the group members at or above the optimum yield level in your region?No/Don't know</v>
      </c>
      <c r="K20" s="426" t="s">
        <v>841</v>
      </c>
    </row>
    <row r="21" spans="1:11" ht="102" x14ac:dyDescent="0.25">
      <c r="A21" s="440">
        <v>8</v>
      </c>
      <c r="B21" s="430" t="s">
        <v>806</v>
      </c>
      <c r="C21" s="216" t="s">
        <v>16</v>
      </c>
      <c r="D21" s="207"/>
      <c r="E21" s="180" t="s">
        <v>807</v>
      </c>
      <c r="F21" s="414" t="str">
        <f t="shared" si="0"/>
        <v>Productivity and profitability, relates to: 2.1.2 harvested yield; 1.3.6 financial inputs and skills; 1.3.7 diversification; 3.1. production costs and Living Income8Group Certification</v>
      </c>
      <c r="G21" s="414" t="s">
        <v>842</v>
      </c>
      <c r="H21" s="585" t="s">
        <v>33</v>
      </c>
      <c r="I21" s="582" t="s">
        <v>23</v>
      </c>
      <c r="J21" s="401" t="str">
        <f t="shared" si="1"/>
        <v>Do all group members have access to finance, agricultural inputs and adequate knowledge to optimize productivity?yes</v>
      </c>
      <c r="K21" s="338" t="s">
        <v>21</v>
      </c>
    </row>
    <row r="22" spans="1:11" ht="103.9" customHeight="1" x14ac:dyDescent="0.25">
      <c r="A22" s="440">
        <v>8</v>
      </c>
      <c r="B22" s="430" t="s">
        <v>806</v>
      </c>
      <c r="C22" s="374" t="s">
        <v>16</v>
      </c>
      <c r="D22" s="421"/>
      <c r="E22" s="587" t="s">
        <v>807</v>
      </c>
      <c r="F22" s="414" t="str">
        <f t="shared" si="0"/>
        <v>Productivity and profitability, relates to: 2.1.2 harvested yield; 1.3.6 financial inputs and skills; 1.3.7 diversification; 3.1. production costs and Living Income8Group Certification</v>
      </c>
      <c r="G22" s="414" t="s">
        <v>842</v>
      </c>
      <c r="H22" s="587" t="s">
        <v>64</v>
      </c>
      <c r="I22" s="587" t="s">
        <v>23</v>
      </c>
      <c r="J22" s="401" t="str">
        <f t="shared" si="1"/>
        <v>Do all group members have access to finance, agricultural inputs and adequate knowledge to optimize productivity?No/Don't know</v>
      </c>
      <c r="K22" s="337" t="s">
        <v>843</v>
      </c>
    </row>
    <row r="23" spans="1:11" ht="102" x14ac:dyDescent="0.25">
      <c r="A23" s="440">
        <v>9</v>
      </c>
      <c r="B23" s="430" t="s">
        <v>806</v>
      </c>
      <c r="C23" s="216" t="s">
        <v>16</v>
      </c>
      <c r="D23" s="207"/>
      <c r="E23" s="587" t="s">
        <v>70</v>
      </c>
      <c r="F23" s="414" t="str">
        <f t="shared" si="0"/>
        <v>Productivity and profitability, relates to: 2.1.2 harvested yield; 1.3.6 financial inputs and skills; 1.3.7 diversification; 3.1. production costs and Living Income9Group Certification</v>
      </c>
      <c r="G23" s="587" t="s">
        <v>844</v>
      </c>
      <c r="H23" s="585" t="s">
        <v>33</v>
      </c>
      <c r="I23" s="582" t="s">
        <v>23</v>
      </c>
      <c r="J23" s="401" t="str">
        <f t="shared" si="1"/>
        <v>Do all group members earn a living income with the production of the certified crop?yes</v>
      </c>
      <c r="K23" s="338" t="s">
        <v>21</v>
      </c>
    </row>
    <row r="24" spans="1:11" ht="196.5" customHeight="1" x14ac:dyDescent="0.25">
      <c r="A24" s="440">
        <v>9</v>
      </c>
      <c r="B24" s="430" t="s">
        <v>806</v>
      </c>
      <c r="C24" s="374" t="s">
        <v>16</v>
      </c>
      <c r="D24" s="375"/>
      <c r="E24" s="587" t="s">
        <v>70</v>
      </c>
      <c r="F24" s="414" t="str">
        <f t="shared" si="0"/>
        <v>Productivity and profitability, relates to: 2.1.2 harvested yield; 1.3.6 financial inputs and skills; 1.3.7 diversification; 3.1. production costs and Living Income9Group Certification</v>
      </c>
      <c r="G24" s="587" t="s">
        <v>844</v>
      </c>
      <c r="H24" s="587" t="s">
        <v>64</v>
      </c>
      <c r="I24" s="559" t="s">
        <v>23</v>
      </c>
      <c r="J24" s="401" t="str">
        <f t="shared" si="1"/>
        <v>Do all group members earn a living income with the production of the certified crop?No/Don't know</v>
      </c>
      <c r="K24" s="339" t="s">
        <v>845</v>
      </c>
    </row>
    <row r="25" spans="1:11" ht="15.75" x14ac:dyDescent="0.25">
      <c r="A25" s="382"/>
      <c r="B25" s="312" t="s">
        <v>73</v>
      </c>
      <c r="C25" s="303"/>
      <c r="D25" s="304"/>
      <c r="E25" s="301"/>
      <c r="F25" s="414" t="str">
        <f t="shared" si="0"/>
        <v>Farming practices</v>
      </c>
      <c r="G25" s="301"/>
      <c r="H25" s="308" t="s">
        <v>39</v>
      </c>
      <c r="I25" s="305"/>
      <c r="J25" s="401" t="str">
        <f t="shared" si="1"/>
        <v>No</v>
      </c>
      <c r="K25" s="334"/>
    </row>
    <row r="26" spans="1:11" ht="217.5" customHeight="1" x14ac:dyDescent="0.25">
      <c r="A26" s="422">
        <v>10</v>
      </c>
      <c r="B26" s="342" t="s">
        <v>809</v>
      </c>
      <c r="C26" s="432" t="s">
        <v>16</v>
      </c>
      <c r="D26" s="375" t="s">
        <v>75</v>
      </c>
      <c r="E26" s="414" t="s">
        <v>76</v>
      </c>
      <c r="F26" s="414" t="str">
        <f t="shared" si="0"/>
        <v>4.6 Agrochemicals management10Group Certification</v>
      </c>
      <c r="G26" s="558" t="s">
        <v>846</v>
      </c>
      <c r="H26" s="310" t="s">
        <v>33</v>
      </c>
      <c r="I26" s="587" t="s">
        <v>20</v>
      </c>
      <c r="J26" s="401" t="str">
        <f t="shared" si="1"/>
        <v>Review the Agrochemicals Rainforest Alliance Prohibited List :
Is it common practice in the region to use one or more of the agrochemicals from the Rainforest Alliance Prohibited List on the farm?yes</v>
      </c>
      <c r="K26" s="429" t="s">
        <v>847</v>
      </c>
    </row>
    <row r="27" spans="1:11" ht="116.25" customHeight="1" x14ac:dyDescent="0.25">
      <c r="A27" s="422">
        <v>10</v>
      </c>
      <c r="B27" s="342" t="s">
        <v>809</v>
      </c>
      <c r="C27" s="306" t="s">
        <v>16</v>
      </c>
      <c r="D27" s="207" t="s">
        <v>75</v>
      </c>
      <c r="E27" s="414" t="s">
        <v>76</v>
      </c>
      <c r="F27" s="414" t="str">
        <f t="shared" si="0"/>
        <v>4.6 Agrochemicals management10Group Certification</v>
      </c>
      <c r="G27" s="558" t="s">
        <v>846</v>
      </c>
      <c r="H27" s="308" t="s">
        <v>39</v>
      </c>
      <c r="I27" s="582" t="s">
        <v>20</v>
      </c>
      <c r="J27" s="401" t="str">
        <f t="shared" si="1"/>
        <v>Review the Agrochemicals Rainforest Alliance Prohibited List :
Is it common practice in the region to use one or more of the agrochemicals from the Rainforest Alliance Prohibited List on the farm?No</v>
      </c>
      <c r="K27" s="338" t="s">
        <v>21</v>
      </c>
    </row>
    <row r="28" spans="1:11" ht="172.9" customHeight="1" x14ac:dyDescent="0.25">
      <c r="A28" s="422">
        <v>10</v>
      </c>
      <c r="B28" s="342" t="s">
        <v>809</v>
      </c>
      <c r="C28" s="432" t="s">
        <v>26</v>
      </c>
      <c r="D28" s="375" t="s">
        <v>75</v>
      </c>
      <c r="E28" s="414" t="s">
        <v>76</v>
      </c>
      <c r="F28" s="414" t="str">
        <f t="shared" si="0"/>
        <v>4.6 Agrochemicals management10Large</v>
      </c>
      <c r="G28" s="558" t="s">
        <v>848</v>
      </c>
      <c r="H28" s="310" t="s">
        <v>33</v>
      </c>
      <c r="I28" s="587" t="s">
        <v>20</v>
      </c>
      <c r="J28" s="401" t="str">
        <f t="shared" si="1"/>
        <v>Review the Agrochemicals Rainforest Alliance Prohibited List :
do you use one or more of the agrochemicals from the Rainforest Alliance Prohibited List on the farm? yes</v>
      </c>
      <c r="K28" s="429" t="s">
        <v>963</v>
      </c>
    </row>
    <row r="29" spans="1:11" ht="140.25" x14ac:dyDescent="0.25">
      <c r="A29" s="422">
        <v>10</v>
      </c>
      <c r="B29" s="342" t="s">
        <v>809</v>
      </c>
      <c r="C29" s="306" t="s">
        <v>26</v>
      </c>
      <c r="D29" s="207" t="s">
        <v>75</v>
      </c>
      <c r="E29" s="414" t="s">
        <v>76</v>
      </c>
      <c r="F29" s="414" t="str">
        <f t="shared" si="0"/>
        <v>4.6 Agrochemicals management10Large</v>
      </c>
      <c r="G29" s="558" t="s">
        <v>848</v>
      </c>
      <c r="H29" s="418" t="s">
        <v>19</v>
      </c>
      <c r="I29" s="582" t="s">
        <v>23</v>
      </c>
      <c r="J29" s="401" t="str">
        <f t="shared" si="1"/>
        <v>Review the Agrochemicals Rainforest Alliance Prohibited List :
do you use one or more of the agrochemicals from the Rainforest Alliance Prohibited List on the farm? no</v>
      </c>
      <c r="K29" s="338" t="s">
        <v>21</v>
      </c>
    </row>
    <row r="30" spans="1:11" ht="114.75" x14ac:dyDescent="0.25">
      <c r="A30" s="466">
        <v>11</v>
      </c>
      <c r="B30" s="342" t="s">
        <v>809</v>
      </c>
      <c r="C30" s="313" t="s">
        <v>16</v>
      </c>
      <c r="D30" s="207" t="s">
        <v>75</v>
      </c>
      <c r="E30" s="414" t="s">
        <v>86</v>
      </c>
      <c r="F30" s="414" t="str">
        <f t="shared" si="0"/>
        <v>4.6 Agrochemicals management11Group Certification</v>
      </c>
      <c r="G30" s="587" t="s">
        <v>849</v>
      </c>
      <c r="H30" s="310" t="s">
        <v>33</v>
      </c>
      <c r="I30" s="582" t="s">
        <v>20</v>
      </c>
      <c r="J30" s="401" t="str">
        <f t="shared" si="1"/>
        <v>Is it common practice that producers firstly try biological, physical, and other non-chemical control methods (IPM) for pest control before using agrochemicals?yes</v>
      </c>
      <c r="K30" s="338" t="s">
        <v>21</v>
      </c>
    </row>
    <row r="31" spans="1:11" ht="152.44999999999999" customHeight="1" x14ac:dyDescent="0.25">
      <c r="A31" s="384">
        <v>11</v>
      </c>
      <c r="B31" s="342" t="s">
        <v>809</v>
      </c>
      <c r="C31" s="432" t="s">
        <v>16</v>
      </c>
      <c r="D31" s="375" t="s">
        <v>75</v>
      </c>
      <c r="E31" s="414" t="s">
        <v>86</v>
      </c>
      <c r="F31" s="414" t="str">
        <f>_xlfn.CONCAT(B31,A31,C31)</f>
        <v>4.6 Agrochemicals management11Group Certification</v>
      </c>
      <c r="G31" s="587" t="s">
        <v>849</v>
      </c>
      <c r="H31" s="310" t="s">
        <v>19</v>
      </c>
      <c r="I31" s="587" t="s">
        <v>20</v>
      </c>
      <c r="J31" s="401" t="str">
        <f t="shared" si="1"/>
        <v>Is it common practice that producers firstly try biological, physical, and other non-chemical control methods (IPM) for pest control before using agrochemicals?no</v>
      </c>
      <c r="K31" s="340" t="s">
        <v>850</v>
      </c>
    </row>
    <row r="32" spans="1:11" ht="45.4" customHeight="1" x14ac:dyDescent="0.25">
      <c r="A32" s="384">
        <v>12</v>
      </c>
      <c r="B32" s="342" t="s">
        <v>809</v>
      </c>
      <c r="C32" s="313" t="s">
        <v>16</v>
      </c>
      <c r="D32" s="207" t="s">
        <v>75</v>
      </c>
      <c r="E32" s="308" t="s">
        <v>89</v>
      </c>
      <c r="F32" s="414" t="str">
        <f t="shared" si="0"/>
        <v>4.6 Agrochemicals management12Group Certification</v>
      </c>
      <c r="G32" s="587" t="s">
        <v>851</v>
      </c>
      <c r="H32" s="418" t="s">
        <v>33</v>
      </c>
      <c r="I32" s="582" t="s">
        <v>20</v>
      </c>
      <c r="J32" s="401" t="str">
        <f t="shared" si="1"/>
        <v>Is it common practice that group members and/or their workers use Personal Protective Equipment (PPE) for application of agrochemicals? yes</v>
      </c>
      <c r="K32" s="338" t="s">
        <v>21</v>
      </c>
    </row>
    <row r="33" spans="1:12" ht="168.95" customHeight="1" x14ac:dyDescent="0.25">
      <c r="A33" s="384">
        <v>12</v>
      </c>
      <c r="B33" s="342" t="s">
        <v>809</v>
      </c>
      <c r="C33" s="432" t="s">
        <v>16</v>
      </c>
      <c r="D33" s="375" t="s">
        <v>75</v>
      </c>
      <c r="E33" s="414" t="s">
        <v>89</v>
      </c>
      <c r="F33" s="414" t="str">
        <f t="shared" si="0"/>
        <v>4.6 Agrochemicals management12Group Certification</v>
      </c>
      <c r="G33" s="587" t="s">
        <v>851</v>
      </c>
      <c r="H33" s="418" t="s">
        <v>19</v>
      </c>
      <c r="I33" s="587" t="s">
        <v>20</v>
      </c>
      <c r="J33" s="401" t="str">
        <f t="shared" si="1"/>
        <v>Is it common practice that group members and/or their workers use Personal Protective Equipment (PPE) for application of agrochemicals? no</v>
      </c>
      <c r="K33" s="429" t="s">
        <v>852</v>
      </c>
    </row>
    <row r="34" spans="1:12" ht="96" customHeight="1" x14ac:dyDescent="0.25">
      <c r="A34" s="384">
        <v>12</v>
      </c>
      <c r="B34" s="342" t="s">
        <v>809</v>
      </c>
      <c r="C34" s="313" t="s">
        <v>26</v>
      </c>
      <c r="D34" s="207" t="s">
        <v>75</v>
      </c>
      <c r="E34" s="308" t="s">
        <v>89</v>
      </c>
      <c r="F34" s="414" t="str">
        <f t="shared" si="0"/>
        <v>4.6 Agrochemicals management12Large</v>
      </c>
      <c r="G34" s="587" t="s">
        <v>94</v>
      </c>
      <c r="H34" s="310" t="s">
        <v>33</v>
      </c>
      <c r="I34" s="314" t="s">
        <v>20</v>
      </c>
      <c r="J34" s="401" t="str">
        <f t="shared" si="1"/>
        <v>Are all workers spraying agrochemicals using the correct  Personal Protective Equipment (PPE) at all times when they apply agrochemicals?yes</v>
      </c>
      <c r="K34" s="338" t="s">
        <v>21</v>
      </c>
    </row>
    <row r="35" spans="1:12" ht="218.25" customHeight="1" x14ac:dyDescent="0.25">
      <c r="A35" s="384">
        <v>12</v>
      </c>
      <c r="B35" s="342" t="s">
        <v>809</v>
      </c>
      <c r="C35" s="432" t="s">
        <v>26</v>
      </c>
      <c r="D35" s="375" t="s">
        <v>75</v>
      </c>
      <c r="E35" s="414" t="s">
        <v>89</v>
      </c>
      <c r="F35" s="414" t="str">
        <f t="shared" si="0"/>
        <v>4.6 Agrochemicals management12Large</v>
      </c>
      <c r="G35" s="587" t="s">
        <v>94</v>
      </c>
      <c r="H35" s="418" t="s">
        <v>19</v>
      </c>
      <c r="I35" s="385" t="s">
        <v>20</v>
      </c>
      <c r="J35" s="401" t="str">
        <f t="shared" si="1"/>
        <v>Are all workers spraying agrochemicals using the correct  Personal Protective Equipment (PPE) at all times when they apply agrochemicals?no</v>
      </c>
      <c r="K35" s="429" t="s">
        <v>853</v>
      </c>
    </row>
    <row r="36" spans="1:12" ht="38.25" customHeight="1" x14ac:dyDescent="0.25">
      <c r="A36" s="440">
        <v>13</v>
      </c>
      <c r="B36" s="342" t="s">
        <v>811</v>
      </c>
      <c r="C36" s="306" t="s">
        <v>23</v>
      </c>
      <c r="D36" s="315"/>
      <c r="E36" s="308" t="s">
        <v>98</v>
      </c>
      <c r="F36" s="414" t="str">
        <f t="shared" si="0"/>
        <v>4.4 Soil fertility and conservation13All</v>
      </c>
      <c r="G36" s="414" t="s">
        <v>99</v>
      </c>
      <c r="H36" s="310" t="s">
        <v>33</v>
      </c>
      <c r="I36" s="316" t="s">
        <v>23</v>
      </c>
      <c r="J36" s="401" t="str">
        <f t="shared" si="1"/>
        <v>Are there any areas that have a slope steeper than 1m rise over 3m run over an area &gt;0.1ha?yes</v>
      </c>
      <c r="K36" s="336" t="s">
        <v>100</v>
      </c>
    </row>
    <row r="37" spans="1:12" ht="63.75" x14ac:dyDescent="0.25">
      <c r="A37" s="441">
        <v>13</v>
      </c>
      <c r="B37" s="342" t="s">
        <v>811</v>
      </c>
      <c r="C37" s="306" t="s">
        <v>23</v>
      </c>
      <c r="D37" s="315"/>
      <c r="E37" s="308" t="s">
        <v>98</v>
      </c>
      <c r="F37" s="414" t="str">
        <f t="shared" si="0"/>
        <v>4.4 Soil fertility and conservation13All</v>
      </c>
      <c r="G37" s="414" t="s">
        <v>99</v>
      </c>
      <c r="H37" s="585" t="s">
        <v>19</v>
      </c>
      <c r="I37" s="316" t="s">
        <v>23</v>
      </c>
      <c r="J37" s="401" t="str">
        <f t="shared" si="1"/>
        <v>Are there any areas that have a slope steeper than 1m rise over 3m run over an area &gt;0.1ha?no</v>
      </c>
      <c r="K37" s="336" t="s">
        <v>101</v>
      </c>
    </row>
    <row r="38" spans="1:12" ht="38.25" customHeight="1" x14ac:dyDescent="0.25">
      <c r="A38" s="440">
        <v>14</v>
      </c>
      <c r="B38" s="342" t="s">
        <v>811</v>
      </c>
      <c r="C38" s="317" t="s">
        <v>23</v>
      </c>
      <c r="D38" s="315"/>
      <c r="E38" s="308" t="s">
        <v>102</v>
      </c>
      <c r="F38" s="414" t="str">
        <f t="shared" si="0"/>
        <v>4.4 Soil fertility and conservation14All</v>
      </c>
      <c r="G38" s="414" t="s">
        <v>103</v>
      </c>
      <c r="H38" s="587" t="s">
        <v>33</v>
      </c>
      <c r="I38" s="316" t="s">
        <v>23</v>
      </c>
      <c r="J38" s="401" t="str">
        <f t="shared" si="1"/>
        <v>Are there any areas within the farm / group member farms with long periods of standing water after rain?yes</v>
      </c>
      <c r="K38" s="336" t="s">
        <v>104</v>
      </c>
    </row>
    <row r="39" spans="1:12" ht="76.5" x14ac:dyDescent="0.25">
      <c r="A39" s="440">
        <v>14</v>
      </c>
      <c r="B39" s="342" t="s">
        <v>811</v>
      </c>
      <c r="C39" s="317" t="s">
        <v>23</v>
      </c>
      <c r="D39" s="315"/>
      <c r="E39" s="308" t="s">
        <v>102</v>
      </c>
      <c r="F39" s="414" t="str">
        <f t="shared" si="0"/>
        <v>4.4 Soil fertility and conservation14All</v>
      </c>
      <c r="G39" s="414" t="s">
        <v>103</v>
      </c>
      <c r="H39" s="587" t="s">
        <v>64</v>
      </c>
      <c r="I39" s="316" t="s">
        <v>23</v>
      </c>
      <c r="J39" s="401" t="str">
        <f t="shared" si="1"/>
        <v>Are there any areas within the farm / group member farms with long periods of standing water after rain?No/Don't know</v>
      </c>
      <c r="K39" s="335" t="s">
        <v>21</v>
      </c>
    </row>
    <row r="40" spans="1:12" ht="51" x14ac:dyDescent="0.25">
      <c r="A40" s="440">
        <v>15</v>
      </c>
      <c r="B40" s="342" t="s">
        <v>811</v>
      </c>
      <c r="C40" s="432" t="s">
        <v>23</v>
      </c>
      <c r="D40" s="425"/>
      <c r="E40" s="414" t="s">
        <v>102</v>
      </c>
      <c r="F40" s="414" t="str">
        <f t="shared" si="0"/>
        <v>4.4 Soil fertility and conservation15All</v>
      </c>
      <c r="G40" s="414" t="s">
        <v>105</v>
      </c>
      <c r="H40" s="587" t="s">
        <v>33</v>
      </c>
      <c r="I40" s="418" t="s">
        <v>23</v>
      </c>
      <c r="J40" s="401" t="str">
        <f t="shared" si="1"/>
        <v>Is high ground water level a problem in certain areas?yes</v>
      </c>
      <c r="K40" s="342" t="s">
        <v>854</v>
      </c>
    </row>
    <row r="41" spans="1:12" ht="38.25" x14ac:dyDescent="0.25">
      <c r="A41" s="425">
        <v>15</v>
      </c>
      <c r="B41" s="342" t="s">
        <v>811</v>
      </c>
      <c r="C41" s="317" t="s">
        <v>23</v>
      </c>
      <c r="D41" s="315"/>
      <c r="E41" s="308" t="s">
        <v>102</v>
      </c>
      <c r="F41" s="414" t="str">
        <f t="shared" si="0"/>
        <v>4.4 Soil fertility and conservation15All</v>
      </c>
      <c r="G41" s="414" t="s">
        <v>105</v>
      </c>
      <c r="H41" s="585" t="s">
        <v>19</v>
      </c>
      <c r="I41" s="316" t="s">
        <v>23</v>
      </c>
      <c r="J41" s="401" t="str">
        <f t="shared" si="1"/>
        <v>Is high ground water level a problem in certain areas?no</v>
      </c>
      <c r="K41" s="335" t="s">
        <v>21</v>
      </c>
    </row>
    <row r="42" spans="1:12" ht="127.5" x14ac:dyDescent="0.25">
      <c r="A42" s="425">
        <v>16</v>
      </c>
      <c r="B42" s="342" t="s">
        <v>811</v>
      </c>
      <c r="C42" s="432" t="s">
        <v>23</v>
      </c>
      <c r="D42" s="425"/>
      <c r="E42" s="414" t="s">
        <v>107</v>
      </c>
      <c r="F42" s="414" t="str">
        <f t="shared" si="0"/>
        <v>4.4 Soil fertility and conservation16All</v>
      </c>
      <c r="G42" s="414" t="s">
        <v>108</v>
      </c>
      <c r="H42" s="587" t="s">
        <v>33</v>
      </c>
      <c r="I42" s="418" t="s">
        <v>23</v>
      </c>
      <c r="J42" s="401" t="str">
        <f t="shared" si="1"/>
        <v>Is drought (becoming) a limiting factor for crop production?yes</v>
      </c>
      <c r="K42" s="342" t="s">
        <v>855</v>
      </c>
    </row>
    <row r="43" spans="1:12" ht="51" x14ac:dyDescent="0.25">
      <c r="A43" s="425">
        <v>16</v>
      </c>
      <c r="B43" s="342" t="s">
        <v>811</v>
      </c>
      <c r="C43" s="317" t="s">
        <v>23</v>
      </c>
      <c r="D43" s="315"/>
      <c r="E43" s="308" t="s">
        <v>107</v>
      </c>
      <c r="F43" s="414" t="str">
        <f t="shared" si="0"/>
        <v>4.4 Soil fertility and conservation16All</v>
      </c>
      <c r="G43" s="414" t="s">
        <v>108</v>
      </c>
      <c r="H43" s="308" t="s">
        <v>39</v>
      </c>
      <c r="I43" s="316" t="s">
        <v>23</v>
      </c>
      <c r="J43" s="401" t="str">
        <f t="shared" si="1"/>
        <v>Is drought (becoming) a limiting factor for crop production?No</v>
      </c>
      <c r="K43" s="343" t="s">
        <v>111</v>
      </c>
    </row>
    <row r="44" spans="1:12" ht="15.75" x14ac:dyDescent="0.25">
      <c r="A44" s="382"/>
      <c r="B44" s="302" t="s">
        <v>112</v>
      </c>
      <c r="C44" s="303"/>
      <c r="D44" s="304"/>
      <c r="E44" s="301"/>
      <c r="F44" s="414" t="str">
        <f t="shared" si="0"/>
        <v>Working Conditions</v>
      </c>
      <c r="G44" s="305"/>
      <c r="H44" s="310"/>
      <c r="I44" s="301"/>
      <c r="J44" s="401" t="str">
        <f t="shared" si="1"/>
        <v/>
      </c>
      <c r="K44" s="334"/>
    </row>
    <row r="45" spans="1:12" ht="114.75" x14ac:dyDescent="0.25">
      <c r="A45" s="375">
        <v>17</v>
      </c>
      <c r="B45" s="429" t="s">
        <v>113</v>
      </c>
      <c r="C45" s="318" t="s">
        <v>23</v>
      </c>
      <c r="D45" s="319"/>
      <c r="E45" s="310" t="s">
        <v>114</v>
      </c>
      <c r="F45" s="414" t="str">
        <f t="shared" si="0"/>
        <v>1.5 Grievance mechanism17All</v>
      </c>
      <c r="G45" s="385" t="s">
        <v>856</v>
      </c>
      <c r="H45" s="308" t="s">
        <v>33</v>
      </c>
      <c r="I45" s="316" t="s">
        <v>23</v>
      </c>
      <c r="J45" s="401" t="str">
        <f t="shared" si="1"/>
        <v>Is information about the grievance mechanism and the assess-and-address committee visible and accessible to all individuals, workers, communities and/or civil society?yes</v>
      </c>
      <c r="K45" s="336" t="s">
        <v>857</v>
      </c>
    </row>
    <row r="46" spans="1:12" ht="114.75" x14ac:dyDescent="0.25">
      <c r="A46" s="375">
        <v>17</v>
      </c>
      <c r="B46" s="429" t="s">
        <v>113</v>
      </c>
      <c r="C46" s="318" t="s">
        <v>23</v>
      </c>
      <c r="D46" s="319"/>
      <c r="E46" s="310" t="s">
        <v>117</v>
      </c>
      <c r="F46" s="414" t="str">
        <f t="shared" si="0"/>
        <v>1.5 Grievance mechanism17All</v>
      </c>
      <c r="G46" s="385" t="s">
        <v>856</v>
      </c>
      <c r="H46" s="310" t="s">
        <v>19</v>
      </c>
      <c r="I46" s="316" t="s">
        <v>23</v>
      </c>
      <c r="J46" s="401" t="str">
        <f t="shared" si="1"/>
        <v>Is information about the grievance mechanism and the assess-and-address committee visible and accessible to all individuals, workers, communities and/or civil society?no</v>
      </c>
      <c r="K46" s="336" t="s">
        <v>118</v>
      </c>
    </row>
    <row r="47" spans="1:12" ht="165.75" x14ac:dyDescent="0.25">
      <c r="A47" s="375">
        <v>18</v>
      </c>
      <c r="B47" s="429" t="s">
        <v>812</v>
      </c>
      <c r="C47" s="318" t="s">
        <v>23</v>
      </c>
      <c r="D47" s="319"/>
      <c r="E47" s="310" t="s">
        <v>813</v>
      </c>
      <c r="F47" s="414" t="str">
        <f t="shared" si="0"/>
        <v>5.1 Assess-and-Address18All</v>
      </c>
      <c r="G47" s="418" t="s">
        <v>858</v>
      </c>
      <c r="H47" s="308" t="s">
        <v>33</v>
      </c>
      <c r="I47" s="316" t="s">
        <v>23</v>
      </c>
      <c r="J47" s="401" t="str">
        <f t="shared" si="1"/>
        <v>Are any of the following populations present on or near the farm or group: Migrant workers; Specific ethnic minorities; Indigenous people; people that do not speak the dominant language in the country and region?yes</v>
      </c>
      <c r="K47" s="336" t="s">
        <v>859</v>
      </c>
      <c r="L47" t="s">
        <v>860</v>
      </c>
    </row>
    <row r="48" spans="1:12" ht="191.25" customHeight="1" x14ac:dyDescent="0.25">
      <c r="A48" s="375">
        <v>18</v>
      </c>
      <c r="B48" s="429" t="s">
        <v>812</v>
      </c>
      <c r="C48" s="318" t="s">
        <v>23</v>
      </c>
      <c r="D48" s="319"/>
      <c r="E48" s="310" t="s">
        <v>813</v>
      </c>
      <c r="F48" s="414" t="str">
        <f t="shared" ref="F48" si="2">_xlfn.CONCAT(B48,A48,C48)</f>
        <v>5.1 Assess-and-Address18All</v>
      </c>
      <c r="G48" s="418" t="s">
        <v>858</v>
      </c>
      <c r="H48" s="308" t="s">
        <v>19</v>
      </c>
      <c r="I48" s="316" t="s">
        <v>23</v>
      </c>
      <c r="J48" s="401" t="str">
        <f t="shared" si="1"/>
        <v>Are any of the following populations present on or near the farm or group: Migrant workers; Specific ethnic minorities; Indigenous people; people that do not speak the dominant language in the country and region?no</v>
      </c>
      <c r="K48" s="336" t="s">
        <v>21</v>
      </c>
    </row>
    <row r="49" spans="1:11" ht="76.5" x14ac:dyDescent="0.25">
      <c r="A49" s="375">
        <v>19</v>
      </c>
      <c r="B49" s="430" t="s">
        <v>812</v>
      </c>
      <c r="C49" s="374" t="s">
        <v>26</v>
      </c>
      <c r="D49" s="375"/>
      <c r="E49" s="310" t="s">
        <v>813</v>
      </c>
      <c r="F49" s="414" t="str">
        <f>_xlfn.CONCAT(B49,A49,C49)</f>
        <v>5.1 Assess-and-Address19Large</v>
      </c>
      <c r="G49" s="386" t="s">
        <v>123</v>
      </c>
      <c r="H49" s="418" t="s">
        <v>33</v>
      </c>
      <c r="I49" s="314" t="s">
        <v>23</v>
      </c>
      <c r="J49" s="401" t="str">
        <f t="shared" si="1"/>
        <v>Do hiring procedures follow rules and regulations to prevent discriminatory practices?yes</v>
      </c>
      <c r="K49" s="335" t="s">
        <v>21</v>
      </c>
    </row>
    <row r="50" spans="1:11" ht="76.5" x14ac:dyDescent="0.25">
      <c r="A50" s="375">
        <v>19</v>
      </c>
      <c r="B50" s="430" t="s">
        <v>812</v>
      </c>
      <c r="C50" s="374" t="s">
        <v>26</v>
      </c>
      <c r="D50" s="377"/>
      <c r="E50" s="310" t="s">
        <v>813</v>
      </c>
      <c r="F50" s="414" t="str">
        <f t="shared" si="0"/>
        <v>5.1 Assess-and-Address19Large</v>
      </c>
      <c r="G50" s="386" t="s">
        <v>123</v>
      </c>
      <c r="H50" s="429" t="s">
        <v>39</v>
      </c>
      <c r="I50" s="314" t="s">
        <v>23</v>
      </c>
      <c r="J50" s="401" t="str">
        <f t="shared" si="1"/>
        <v>Do hiring procedures follow rules and regulations to prevent discriminatory practices?No</v>
      </c>
      <c r="K50" s="336" t="s">
        <v>124</v>
      </c>
    </row>
    <row r="51" spans="1:11" ht="89.25" x14ac:dyDescent="0.25">
      <c r="A51" s="375">
        <v>20</v>
      </c>
      <c r="B51" s="430" t="s">
        <v>812</v>
      </c>
      <c r="C51" s="320" t="s">
        <v>23</v>
      </c>
      <c r="D51" s="207"/>
      <c r="E51" s="587" t="s">
        <v>125</v>
      </c>
      <c r="F51" s="414" t="str">
        <f t="shared" si="0"/>
        <v>5.1 Assess-and-Address20All</v>
      </c>
      <c r="G51" s="587" t="s">
        <v>861</v>
      </c>
      <c r="H51" s="418" t="s">
        <v>33</v>
      </c>
      <c r="I51" s="314" t="s">
        <v>23</v>
      </c>
      <c r="J51" s="401" t="str">
        <f t="shared" si="1"/>
        <v>Is management regularly taking targeted actions to prevent violence and harassment (including sexual harassment)? yes</v>
      </c>
      <c r="K51" s="335" t="s">
        <v>21</v>
      </c>
    </row>
    <row r="52" spans="1:11" ht="140.25" x14ac:dyDescent="0.25">
      <c r="A52" s="375">
        <v>20</v>
      </c>
      <c r="B52" s="430" t="s">
        <v>812</v>
      </c>
      <c r="C52" s="387" t="s">
        <v>23</v>
      </c>
      <c r="D52" s="375"/>
      <c r="E52" s="587" t="s">
        <v>125</v>
      </c>
      <c r="F52" s="414" t="str">
        <f t="shared" si="0"/>
        <v>5.1 Assess-and-Address20All</v>
      </c>
      <c r="G52" s="559" t="s">
        <v>861</v>
      </c>
      <c r="H52" s="310" t="s">
        <v>39</v>
      </c>
      <c r="I52" s="385" t="s">
        <v>23</v>
      </c>
      <c r="J52" s="401" t="str">
        <f t="shared" si="1"/>
        <v>Is management regularly taking targeted actions to prevent violence and harassment (including sexual harassment)? No</v>
      </c>
      <c r="K52" s="442" t="s">
        <v>862</v>
      </c>
    </row>
    <row r="53" spans="1:11" ht="102" x14ac:dyDescent="0.25">
      <c r="A53" s="375">
        <v>21</v>
      </c>
      <c r="B53" s="430" t="s">
        <v>812</v>
      </c>
      <c r="C53" s="387" t="s">
        <v>26</v>
      </c>
      <c r="D53" s="375"/>
      <c r="E53" s="587" t="s">
        <v>125</v>
      </c>
      <c r="F53" s="414" t="str">
        <f t="shared" si="0"/>
        <v>5.1 Assess-and-Address21Large</v>
      </c>
      <c r="G53" s="587" t="s">
        <v>863</v>
      </c>
      <c r="H53" s="310" t="s">
        <v>33</v>
      </c>
      <c r="I53" s="428" t="s">
        <v>23</v>
      </c>
      <c r="J53" s="401" t="str">
        <f t="shared" si="1"/>
        <v>Has the Grievance Committee shared contact details of an external trust person/organization especially for sexual harassment with workers?yes</v>
      </c>
      <c r="K53" s="431" t="s">
        <v>21</v>
      </c>
    </row>
    <row r="54" spans="1:11" ht="102" x14ac:dyDescent="0.25">
      <c r="A54" s="375">
        <v>21</v>
      </c>
      <c r="B54" s="430" t="s">
        <v>812</v>
      </c>
      <c r="C54" s="387" t="s">
        <v>26</v>
      </c>
      <c r="D54" s="376"/>
      <c r="E54" s="587" t="s">
        <v>125</v>
      </c>
      <c r="F54" s="414" t="str">
        <f t="shared" si="0"/>
        <v>5.1 Assess-and-Address21Large</v>
      </c>
      <c r="G54" s="587" t="s">
        <v>863</v>
      </c>
      <c r="H54" s="418" t="s">
        <v>39</v>
      </c>
      <c r="I54" s="428" t="s">
        <v>23</v>
      </c>
      <c r="J54" s="401" t="str">
        <f t="shared" si="1"/>
        <v>Has the Grievance Committee shared contact details of an external trust person/organization especially for sexual harassment with workers?No</v>
      </c>
      <c r="K54" s="431" t="s">
        <v>864</v>
      </c>
    </row>
    <row r="55" spans="1:11" ht="76.5" x14ac:dyDescent="0.25">
      <c r="A55" s="389">
        <v>22</v>
      </c>
      <c r="B55" s="430" t="s">
        <v>812</v>
      </c>
      <c r="C55" s="216" t="s">
        <v>16</v>
      </c>
      <c r="D55" s="207"/>
      <c r="E55" s="587" t="s">
        <v>129</v>
      </c>
      <c r="F55" s="414" t="str">
        <f t="shared" si="0"/>
        <v>5.1 Assess-and-Address22Group Certification</v>
      </c>
      <c r="G55" s="587" t="s">
        <v>865</v>
      </c>
      <c r="H55" s="418" t="s">
        <v>19</v>
      </c>
      <c r="I55" s="314" t="s">
        <v>23</v>
      </c>
      <c r="J55" s="401" t="str">
        <f t="shared" si="1"/>
        <v>Is there a risk that farm group members are not validating hired workers' ages at the time they are hired?no</v>
      </c>
      <c r="K55" s="344" t="s">
        <v>131</v>
      </c>
    </row>
    <row r="56" spans="1:11" ht="119.25" customHeight="1" x14ac:dyDescent="0.25">
      <c r="A56" s="389">
        <v>22</v>
      </c>
      <c r="B56" s="430" t="s">
        <v>812</v>
      </c>
      <c r="C56" s="374" t="s">
        <v>16</v>
      </c>
      <c r="D56" s="375"/>
      <c r="E56" s="587" t="s">
        <v>129</v>
      </c>
      <c r="F56" s="414" t="str">
        <f t="shared" si="0"/>
        <v>5.1 Assess-and-Address22Group Certification</v>
      </c>
      <c r="G56" s="587" t="s">
        <v>865</v>
      </c>
      <c r="H56" s="310" t="s">
        <v>33</v>
      </c>
      <c r="I56" s="385" t="s">
        <v>23</v>
      </c>
      <c r="J56" s="401" t="str">
        <f t="shared" si="1"/>
        <v>Is there a risk that farm group members are not validating hired workers' ages at the time they are hired?yes</v>
      </c>
      <c r="K56" s="430" t="s">
        <v>866</v>
      </c>
    </row>
    <row r="57" spans="1:11" ht="120" customHeight="1" x14ac:dyDescent="0.25">
      <c r="A57" s="389">
        <v>22</v>
      </c>
      <c r="B57" s="430" t="s">
        <v>812</v>
      </c>
      <c r="C57" s="568" t="s">
        <v>26</v>
      </c>
      <c r="D57" s="421"/>
      <c r="E57" s="587" t="s">
        <v>129</v>
      </c>
      <c r="F57" s="414" t="str">
        <f t="shared" si="0"/>
        <v>5.1 Assess-and-Address22Large</v>
      </c>
      <c r="G57" s="418" t="s">
        <v>867</v>
      </c>
      <c r="H57" s="418" t="s">
        <v>33</v>
      </c>
      <c r="I57" s="365" t="s">
        <v>868</v>
      </c>
      <c r="J57" s="401" t="str">
        <f t="shared" si="1"/>
        <v>Does the site require proof of age and make note of this when hiring workers?yes</v>
      </c>
      <c r="K57" s="366" t="s">
        <v>869</v>
      </c>
    </row>
    <row r="58" spans="1:11" ht="201.75" customHeight="1" x14ac:dyDescent="0.25">
      <c r="A58" s="389">
        <v>22</v>
      </c>
      <c r="B58" s="430" t="s">
        <v>812</v>
      </c>
      <c r="C58" s="374" t="s">
        <v>26</v>
      </c>
      <c r="D58" s="375"/>
      <c r="E58" s="587" t="s">
        <v>129</v>
      </c>
      <c r="F58" s="414" t="str">
        <f t="shared" si="0"/>
        <v>5.1 Assess-and-Address22Large</v>
      </c>
      <c r="G58" s="418" t="s">
        <v>867</v>
      </c>
      <c r="H58" s="310" t="s">
        <v>39</v>
      </c>
      <c r="I58" s="418" t="s">
        <v>23</v>
      </c>
      <c r="J58" s="401" t="str">
        <f t="shared" si="1"/>
        <v>Does the site require proof of age and make note of this when hiring workers?No</v>
      </c>
      <c r="K58" s="429" t="s">
        <v>870</v>
      </c>
    </row>
    <row r="59" spans="1:11" ht="195.6" customHeight="1" x14ac:dyDescent="0.25">
      <c r="A59" s="375">
        <v>23</v>
      </c>
      <c r="B59" s="430" t="s">
        <v>812</v>
      </c>
      <c r="C59" s="216" t="s">
        <v>16</v>
      </c>
      <c r="D59" s="207"/>
      <c r="E59" s="587" t="s">
        <v>140</v>
      </c>
      <c r="F59" s="414" t="str">
        <f t="shared" si="0"/>
        <v>5.1 Assess-and-Address23Group Certification</v>
      </c>
      <c r="G59" s="388" t="s">
        <v>141</v>
      </c>
      <c r="H59" s="585" t="s">
        <v>33</v>
      </c>
      <c r="I59" s="314" t="s">
        <v>23</v>
      </c>
      <c r="J59" s="401" t="str">
        <f t="shared" si="1"/>
        <v>Has the group management listed any tasks, processes or other working conditions that could be hazardous to young workers?yes</v>
      </c>
      <c r="K59" s="344" t="s">
        <v>871</v>
      </c>
    </row>
    <row r="60" spans="1:11" ht="282" customHeight="1" x14ac:dyDescent="0.25">
      <c r="A60" s="375">
        <v>23</v>
      </c>
      <c r="B60" s="430" t="s">
        <v>812</v>
      </c>
      <c r="C60" s="216" t="s">
        <v>16</v>
      </c>
      <c r="D60" s="207"/>
      <c r="E60" s="587" t="s">
        <v>140</v>
      </c>
      <c r="F60" s="414" t="str">
        <f t="shared" si="0"/>
        <v>5.1 Assess-and-Address23Group Certification</v>
      </c>
      <c r="G60" s="388" t="s">
        <v>141</v>
      </c>
      <c r="H60" s="587" t="s">
        <v>39</v>
      </c>
      <c r="I60" s="314" t="s">
        <v>23</v>
      </c>
      <c r="J60" s="401" t="str">
        <f t="shared" si="1"/>
        <v>Has the group management listed any tasks, processes or other working conditions that could be hazardous to young workers?No</v>
      </c>
      <c r="K60" s="344" t="s">
        <v>872</v>
      </c>
    </row>
    <row r="61" spans="1:11" ht="83.25" customHeight="1" x14ac:dyDescent="0.25">
      <c r="A61" s="375">
        <v>23</v>
      </c>
      <c r="B61" s="430" t="s">
        <v>812</v>
      </c>
      <c r="C61" s="216" t="s">
        <v>26</v>
      </c>
      <c r="D61" s="321" t="s">
        <v>147</v>
      </c>
      <c r="E61" s="587" t="s">
        <v>140</v>
      </c>
      <c r="F61" s="414" t="str">
        <f t="shared" si="0"/>
        <v>5.1 Assess-and-Address23Large</v>
      </c>
      <c r="G61" s="418" t="s">
        <v>148</v>
      </c>
      <c r="H61" s="585" t="s">
        <v>33</v>
      </c>
      <c r="I61" s="314" t="s">
        <v>23</v>
      </c>
      <c r="J61" s="401" t="str">
        <f t="shared" si="1"/>
        <v>Has the farm management listed any tasks, processes or other working conditions taking place on the farm that could be hazardous to young workers? yes</v>
      </c>
      <c r="K61" s="344" t="s">
        <v>873</v>
      </c>
    </row>
    <row r="62" spans="1:11" ht="409.5" customHeight="1" x14ac:dyDescent="0.25">
      <c r="A62" s="375">
        <v>23</v>
      </c>
      <c r="B62" s="430" t="s">
        <v>812</v>
      </c>
      <c r="C62" s="374" t="s">
        <v>26</v>
      </c>
      <c r="D62" s="390" t="s">
        <v>147</v>
      </c>
      <c r="E62" s="588"/>
      <c r="F62" s="414" t="str">
        <f t="shared" si="0"/>
        <v>5.1 Assess-and-Address23Large</v>
      </c>
      <c r="G62" s="418" t="s">
        <v>148</v>
      </c>
      <c r="H62" s="587" t="s">
        <v>19</v>
      </c>
      <c r="I62" s="427" t="s">
        <v>874</v>
      </c>
      <c r="J62" s="401" t="str">
        <f t="shared" si="1"/>
        <v>Has the farm management listed any tasks, processes or other working conditions taking place on the farm that could be hazardous to young workers? no</v>
      </c>
      <c r="K62" s="429" t="s">
        <v>875</v>
      </c>
    </row>
    <row r="63" spans="1:11" ht="153" x14ac:dyDescent="0.25">
      <c r="A63" s="375">
        <v>24</v>
      </c>
      <c r="B63" s="430" t="s">
        <v>812</v>
      </c>
      <c r="C63" s="374" t="s">
        <v>16</v>
      </c>
      <c r="D63" s="375"/>
      <c r="E63" s="587" t="s">
        <v>153</v>
      </c>
      <c r="F63" s="414" t="str">
        <f>_xlfn.CONCAT(B63,A63,C63)</f>
        <v>5.1 Assess-and-Address24Group Certification</v>
      </c>
      <c r="G63" s="385" t="s">
        <v>876</v>
      </c>
      <c r="H63" s="585" t="s">
        <v>33</v>
      </c>
      <c r="I63" s="385" t="s">
        <v>23</v>
      </c>
      <c r="J63" s="401" t="str">
        <f t="shared" si="1"/>
        <v>Is there a risk that children of mandatory schooling age of group staff, or group members, or children of workers, do not attend school within a safe walking / traveling distance? (Use the map of the group area to assess this)yes</v>
      </c>
      <c r="K63" s="340" t="s">
        <v>877</v>
      </c>
    </row>
    <row r="64" spans="1:11" ht="153" x14ac:dyDescent="0.25">
      <c r="A64" s="375">
        <v>24</v>
      </c>
      <c r="B64" s="430" t="s">
        <v>812</v>
      </c>
      <c r="C64" s="216" t="s">
        <v>16</v>
      </c>
      <c r="D64" s="207"/>
      <c r="E64" s="180" t="s">
        <v>153</v>
      </c>
      <c r="F64" s="414" t="str">
        <f t="shared" ref="F64:F131" si="3">_xlfn.CONCAT(B64,A64,C64)</f>
        <v>5.1 Assess-and-Address24Group Certification</v>
      </c>
      <c r="G64" s="385" t="s">
        <v>876</v>
      </c>
      <c r="H64" s="587" t="s">
        <v>39</v>
      </c>
      <c r="I64" s="314" t="s">
        <v>878</v>
      </c>
      <c r="J64" s="401" t="str">
        <f t="shared" si="1"/>
        <v>Is there a risk that children of mandatory schooling age of group staff, or group members, or children of workers, do not attend school within a safe walking / traveling distance? (Use the map of the group area to assess this)No</v>
      </c>
      <c r="K64" s="317" t="s">
        <v>879</v>
      </c>
    </row>
    <row r="65" spans="1:11" ht="174.75" customHeight="1" x14ac:dyDescent="0.25">
      <c r="A65" s="375">
        <v>24</v>
      </c>
      <c r="B65" s="430" t="s">
        <v>812</v>
      </c>
      <c r="C65" s="216" t="s">
        <v>26</v>
      </c>
      <c r="D65" s="207" t="s">
        <v>820</v>
      </c>
      <c r="E65" s="180" t="s">
        <v>153</v>
      </c>
      <c r="F65" s="414" t="str">
        <f t="shared" si="3"/>
        <v>5.1 Assess-and-Address24Large</v>
      </c>
      <c r="G65" s="385" t="s">
        <v>880</v>
      </c>
      <c r="H65" s="308" t="s">
        <v>39</v>
      </c>
      <c r="I65" s="314" t="s">
        <v>874</v>
      </c>
      <c r="J65" s="401" t="str">
        <f t="shared" si="1"/>
        <v>Are children living on-site and of mandatory schooling age going to school within safe walking distance or at reasonable traveling distance using safe transport? No</v>
      </c>
      <c r="K65" s="443" t="s">
        <v>881</v>
      </c>
    </row>
    <row r="66" spans="1:11" ht="113.25" customHeight="1" x14ac:dyDescent="0.25">
      <c r="A66" s="375">
        <v>24</v>
      </c>
      <c r="B66" s="430" t="s">
        <v>812</v>
      </c>
      <c r="C66" s="568" t="s">
        <v>26</v>
      </c>
      <c r="D66" s="421" t="s">
        <v>820</v>
      </c>
      <c r="E66" s="587" t="s">
        <v>153</v>
      </c>
      <c r="F66" s="414" t="str">
        <f t="shared" si="3"/>
        <v>5.1 Assess-and-Address24Large</v>
      </c>
      <c r="G66" s="385" t="s">
        <v>880</v>
      </c>
      <c r="H66" s="310" t="s">
        <v>33</v>
      </c>
      <c r="I66" s="314" t="s">
        <v>874</v>
      </c>
      <c r="J66" s="401" t="str">
        <f t="shared" si="1"/>
        <v>Are children living on-site and of mandatory schooling age going to school within safe walking distance or at reasonable traveling distance using safe transport? yes</v>
      </c>
      <c r="K66" s="430" t="s">
        <v>882</v>
      </c>
    </row>
    <row r="67" spans="1:11" ht="287.45" customHeight="1" x14ac:dyDescent="0.25">
      <c r="A67" s="389">
        <v>25</v>
      </c>
      <c r="B67" s="430" t="s">
        <v>812</v>
      </c>
      <c r="C67" s="374" t="s">
        <v>26</v>
      </c>
      <c r="D67" s="375"/>
      <c r="E67" s="587" t="s">
        <v>165</v>
      </c>
      <c r="F67" s="414" t="str">
        <f t="shared" si="3"/>
        <v>5.1 Assess-and-Address25Large</v>
      </c>
      <c r="G67" s="587" t="s">
        <v>883</v>
      </c>
      <c r="H67" s="308" t="s">
        <v>33</v>
      </c>
      <c r="I67" s="412" t="s">
        <v>884</v>
      </c>
      <c r="J67" s="401" t="str">
        <f t="shared" si="1"/>
        <v>Is there a risk that under-18s perform work on the farm?yes</v>
      </c>
      <c r="K67" s="345" t="s">
        <v>885</v>
      </c>
    </row>
    <row r="68" spans="1:11" ht="38.25" x14ac:dyDescent="0.25">
      <c r="A68" s="375">
        <v>25</v>
      </c>
      <c r="B68" s="430" t="s">
        <v>812</v>
      </c>
      <c r="C68" s="216" t="s">
        <v>26</v>
      </c>
      <c r="D68" s="207"/>
      <c r="E68" s="180" t="s">
        <v>165</v>
      </c>
      <c r="F68" s="414" t="str">
        <f t="shared" si="3"/>
        <v>5.1 Assess-and-Address25Large</v>
      </c>
      <c r="G68" s="587" t="s">
        <v>883</v>
      </c>
      <c r="H68" s="310" t="s">
        <v>19</v>
      </c>
      <c r="I68" s="314" t="s">
        <v>137</v>
      </c>
      <c r="J68" s="401" t="str">
        <f t="shared" ref="J68:J131" si="4">(RIGHT(_xlfn.CONCAT(G68,H68),250))</f>
        <v>Is there a risk that under-18s perform work on the farm?no</v>
      </c>
      <c r="K68" s="346" t="s">
        <v>170</v>
      </c>
    </row>
    <row r="69" spans="1:11" ht="225" customHeight="1" x14ac:dyDescent="0.25">
      <c r="A69" s="389">
        <v>25</v>
      </c>
      <c r="B69" s="430" t="s">
        <v>812</v>
      </c>
      <c r="C69" s="374" t="s">
        <v>16</v>
      </c>
      <c r="D69" s="421"/>
      <c r="E69" s="587" t="s">
        <v>165</v>
      </c>
      <c r="F69" s="414" t="str">
        <f t="shared" si="3"/>
        <v>5.1 Assess-and-Address25Group Certification</v>
      </c>
      <c r="G69" s="587" t="s">
        <v>886</v>
      </c>
      <c r="H69" s="418" t="s">
        <v>33</v>
      </c>
      <c r="I69" s="412" t="s">
        <v>874</v>
      </c>
      <c r="J69" s="401" t="str">
        <f t="shared" si="4"/>
        <v>Is there a risk that under-18s perform hazardous and/or under-age work on any farm within the group?yes</v>
      </c>
      <c r="K69" s="444" t="s">
        <v>887</v>
      </c>
    </row>
    <row r="70" spans="1:11" ht="123" customHeight="1" x14ac:dyDescent="0.25">
      <c r="A70" s="375">
        <v>25</v>
      </c>
      <c r="B70" s="430" t="s">
        <v>812</v>
      </c>
      <c r="C70" s="568" t="s">
        <v>16</v>
      </c>
      <c r="D70" s="421"/>
      <c r="E70" s="587" t="s">
        <v>165</v>
      </c>
      <c r="F70" s="414" t="str">
        <f t="shared" si="3"/>
        <v>5.1 Assess-and-Address25Group Certification</v>
      </c>
      <c r="G70" s="587" t="s">
        <v>886</v>
      </c>
      <c r="H70" s="418" t="s">
        <v>39</v>
      </c>
      <c r="I70" s="412" t="s">
        <v>888</v>
      </c>
      <c r="J70" s="401" t="str">
        <f t="shared" si="4"/>
        <v>Is there a risk that under-18s perform hazardous and/or under-age work on any farm within the group?No</v>
      </c>
      <c r="K70" s="445" t="s">
        <v>21</v>
      </c>
    </row>
    <row r="71" spans="1:11" ht="70.5" customHeight="1" x14ac:dyDescent="0.25">
      <c r="A71" s="375">
        <v>26</v>
      </c>
      <c r="B71" s="430" t="s">
        <v>812</v>
      </c>
      <c r="C71" s="306" t="s">
        <v>16</v>
      </c>
      <c r="D71" s="315"/>
      <c r="E71" s="308" t="s">
        <v>174</v>
      </c>
      <c r="F71" s="414" t="str">
        <f>_xlfn.CONCAT(B71,A71,C71)</f>
        <v>5.1 Assess-and-Address26Group Certification</v>
      </c>
      <c r="G71" s="414" t="s">
        <v>175</v>
      </c>
      <c r="H71" s="418" t="s">
        <v>19</v>
      </c>
      <c r="I71" s="316" t="s">
        <v>23</v>
      </c>
      <c r="J71" s="401" t="str">
        <f t="shared" si="4"/>
        <v>Is it likely that group members use labour providers to recruit workers?no</v>
      </c>
      <c r="K71" s="347" t="s">
        <v>21</v>
      </c>
    </row>
    <row r="72" spans="1:11" ht="324" customHeight="1" x14ac:dyDescent="0.25">
      <c r="A72" s="375">
        <v>26</v>
      </c>
      <c r="B72" s="430" t="s">
        <v>812</v>
      </c>
      <c r="C72" s="432" t="s">
        <v>16</v>
      </c>
      <c r="D72" s="425"/>
      <c r="E72" s="414" t="s">
        <v>174</v>
      </c>
      <c r="F72" s="414" t="str">
        <f>_xlfn.CONCAT(B72,A72,C72)</f>
        <v>5.1 Assess-and-Address26Group Certification</v>
      </c>
      <c r="G72" s="414" t="s">
        <v>175</v>
      </c>
      <c r="H72" s="429" t="s">
        <v>33</v>
      </c>
      <c r="I72" s="418" t="s">
        <v>874</v>
      </c>
      <c r="J72" s="401" t="str">
        <f t="shared" si="4"/>
        <v>Is it likely that group members use labour providers to recruit workers?yes</v>
      </c>
      <c r="K72" s="446" t="s">
        <v>889</v>
      </c>
    </row>
    <row r="73" spans="1:11" ht="63.75" x14ac:dyDescent="0.25">
      <c r="A73" s="376">
        <v>27</v>
      </c>
      <c r="B73" s="430" t="s">
        <v>812</v>
      </c>
      <c r="C73" s="306" t="s">
        <v>23</v>
      </c>
      <c r="D73" s="315"/>
      <c r="E73" s="308" t="s">
        <v>174</v>
      </c>
      <c r="F73" s="414" t="str">
        <f t="shared" si="3"/>
        <v>5.1 Assess-and-Address27All</v>
      </c>
      <c r="G73" s="414" t="s">
        <v>179</v>
      </c>
      <c r="H73" s="418" t="s">
        <v>19</v>
      </c>
      <c r="I73" s="316" t="s">
        <v>23</v>
      </c>
      <c r="J73" s="401" t="str">
        <f t="shared" si="4"/>
        <v>Does the farm/group management  use labour providers to recruit any workers?no</v>
      </c>
      <c r="K73" s="335" t="s">
        <v>21</v>
      </c>
    </row>
    <row r="74" spans="1:11" ht="363" customHeight="1" x14ac:dyDescent="0.25">
      <c r="A74" s="376">
        <v>27</v>
      </c>
      <c r="B74" s="430" t="s">
        <v>812</v>
      </c>
      <c r="C74" s="306" t="s">
        <v>23</v>
      </c>
      <c r="D74" s="315"/>
      <c r="E74" s="308" t="s">
        <v>174</v>
      </c>
      <c r="F74" s="414" t="str">
        <f t="shared" si="3"/>
        <v>5.1 Assess-and-Address27All</v>
      </c>
      <c r="G74" s="414" t="s">
        <v>179</v>
      </c>
      <c r="H74" s="310" t="s">
        <v>33</v>
      </c>
      <c r="I74" s="418" t="s">
        <v>890</v>
      </c>
      <c r="J74" s="401" t="str">
        <f t="shared" si="4"/>
        <v>Does the farm/group management  use labour providers to recruit any workers?yes</v>
      </c>
      <c r="K74" s="447" t="s">
        <v>891</v>
      </c>
    </row>
    <row r="75" spans="1:11" ht="76.5" x14ac:dyDescent="0.25">
      <c r="A75" s="375">
        <v>28</v>
      </c>
      <c r="B75" s="430" t="s">
        <v>812</v>
      </c>
      <c r="C75" s="306" t="s">
        <v>16</v>
      </c>
      <c r="D75" s="315"/>
      <c r="E75" s="308" t="s">
        <v>183</v>
      </c>
      <c r="F75" s="414" t="str">
        <f t="shared" si="3"/>
        <v>5.1 Assess-and-Address28Group Certification</v>
      </c>
      <c r="G75" s="448" t="s">
        <v>892</v>
      </c>
      <c r="H75" s="310" t="s">
        <v>19</v>
      </c>
      <c r="I75" s="309" t="s">
        <v>23</v>
      </c>
      <c r="J75" s="401" t="str">
        <f t="shared" si="4"/>
        <v>Do group members pay workers by production/quota/piece rate, at least at some times of year?no</v>
      </c>
      <c r="K75" s="335" t="s">
        <v>21</v>
      </c>
    </row>
    <row r="76" spans="1:11" ht="127.5" x14ac:dyDescent="0.25">
      <c r="A76" s="375">
        <v>28</v>
      </c>
      <c r="B76" s="430" t="s">
        <v>812</v>
      </c>
      <c r="C76" s="306" t="s">
        <v>16</v>
      </c>
      <c r="D76" s="315"/>
      <c r="E76" s="308" t="s">
        <v>183</v>
      </c>
      <c r="F76" s="414" t="str">
        <f t="shared" si="3"/>
        <v>5.1 Assess-and-Address28Group Certification</v>
      </c>
      <c r="G76" s="448" t="s">
        <v>892</v>
      </c>
      <c r="H76" s="418" t="s">
        <v>33</v>
      </c>
      <c r="I76" s="309" t="s">
        <v>23</v>
      </c>
      <c r="J76" s="401" t="str">
        <f t="shared" si="4"/>
        <v>Do group members pay workers by production/quota/piece rate, at least at some times of year?yes</v>
      </c>
      <c r="K76" s="447" t="s">
        <v>893</v>
      </c>
    </row>
    <row r="77" spans="1:11" ht="187.15" customHeight="1" x14ac:dyDescent="0.25">
      <c r="A77" s="375">
        <v>28</v>
      </c>
      <c r="B77" s="430" t="s">
        <v>812</v>
      </c>
      <c r="C77" s="306" t="s">
        <v>26</v>
      </c>
      <c r="D77" s="425"/>
      <c r="E77" s="414" t="s">
        <v>183</v>
      </c>
      <c r="F77" s="414" t="str">
        <f t="shared" si="3"/>
        <v>5.1 Assess-and-Address28Large</v>
      </c>
      <c r="G77" s="587" t="s">
        <v>894</v>
      </c>
      <c r="H77" s="418" t="s">
        <v>33</v>
      </c>
      <c r="I77" s="414" t="s">
        <v>23</v>
      </c>
      <c r="J77" s="401" t="str">
        <f t="shared" si="4"/>
        <v>Does the farm/group management pay workers by production/quota/piece rate, at least at some times of year?yes</v>
      </c>
      <c r="K77" s="449" t="s">
        <v>895</v>
      </c>
    </row>
    <row r="78" spans="1:11" ht="89.25" x14ac:dyDescent="0.25">
      <c r="A78" s="375">
        <v>28</v>
      </c>
      <c r="B78" s="430" t="s">
        <v>812</v>
      </c>
      <c r="C78" s="306" t="s">
        <v>26</v>
      </c>
      <c r="D78" s="315"/>
      <c r="E78" s="308" t="s">
        <v>183</v>
      </c>
      <c r="F78" s="414" t="str">
        <f t="shared" si="3"/>
        <v>5.1 Assess-and-Address28Large</v>
      </c>
      <c r="G78" s="587" t="s">
        <v>894</v>
      </c>
      <c r="H78" s="310" t="s">
        <v>39</v>
      </c>
      <c r="I78" s="309" t="s">
        <v>23</v>
      </c>
      <c r="J78" s="401" t="str">
        <f t="shared" si="4"/>
        <v>Does the farm/group management pay workers by production/quota/piece rate, at least at some times of year?No</v>
      </c>
      <c r="K78" s="348" t="s">
        <v>21</v>
      </c>
    </row>
    <row r="79" spans="1:11" ht="38.25" x14ac:dyDescent="0.25">
      <c r="A79" s="375">
        <v>29</v>
      </c>
      <c r="B79" s="430" t="s">
        <v>812</v>
      </c>
      <c r="C79" s="306" t="s">
        <v>26</v>
      </c>
      <c r="D79" s="315"/>
      <c r="E79" s="414" t="s">
        <v>188</v>
      </c>
      <c r="F79" s="414" t="str">
        <f t="shared" si="3"/>
        <v>5.1 Assess-and-Address29Large</v>
      </c>
      <c r="G79" s="418" t="s">
        <v>189</v>
      </c>
      <c r="H79" s="418" t="s">
        <v>19</v>
      </c>
      <c r="I79" s="309" t="s">
        <v>23</v>
      </c>
      <c r="J79" s="401" t="str">
        <f t="shared" si="4"/>
        <v>Are there security guards on the farm?no</v>
      </c>
      <c r="K79" s="335" t="s">
        <v>21</v>
      </c>
    </row>
    <row r="80" spans="1:11" ht="174" customHeight="1" x14ac:dyDescent="0.25">
      <c r="A80" s="375">
        <v>29</v>
      </c>
      <c r="B80" s="430" t="s">
        <v>812</v>
      </c>
      <c r="C80" s="424" t="s">
        <v>26</v>
      </c>
      <c r="D80" s="425"/>
      <c r="E80" s="415"/>
      <c r="F80" s="414" t="str">
        <f t="shared" si="3"/>
        <v>5.1 Assess-and-Address29Large</v>
      </c>
      <c r="G80" s="418" t="s">
        <v>189</v>
      </c>
      <c r="H80" s="310" t="s">
        <v>33</v>
      </c>
      <c r="I80" s="558" t="s">
        <v>23</v>
      </c>
      <c r="J80" s="401" t="str">
        <f t="shared" si="4"/>
        <v>Are there security guards on the farm?yes</v>
      </c>
      <c r="K80" s="430" t="s">
        <v>896</v>
      </c>
    </row>
    <row r="81" spans="1:11" ht="72.75" customHeight="1" x14ac:dyDescent="0.25">
      <c r="A81" s="375">
        <v>30</v>
      </c>
      <c r="B81" s="430" t="s">
        <v>812</v>
      </c>
      <c r="C81" s="306" t="s">
        <v>23</v>
      </c>
      <c r="D81" s="315"/>
      <c r="E81" s="414" t="s">
        <v>192</v>
      </c>
      <c r="F81" s="414" t="str">
        <f t="shared" si="3"/>
        <v>5.1 Assess-and-Address30All</v>
      </c>
      <c r="G81" s="418" t="s">
        <v>193</v>
      </c>
      <c r="H81" s="585" t="s">
        <v>19</v>
      </c>
      <c r="I81" s="309" t="s">
        <v>23</v>
      </c>
      <c r="J81" s="401" t="str">
        <f t="shared" si="4"/>
        <v>Are any workers recruited/provided to the farm/group by military or prison officials?no</v>
      </c>
      <c r="K81" s="335" t="s">
        <v>21</v>
      </c>
    </row>
    <row r="82" spans="1:11" ht="117.6" customHeight="1" x14ac:dyDescent="0.25">
      <c r="A82" s="375">
        <v>30</v>
      </c>
      <c r="B82" s="430" t="s">
        <v>812</v>
      </c>
      <c r="C82" s="424" t="s">
        <v>23</v>
      </c>
      <c r="D82" s="425"/>
      <c r="E82" s="414" t="s">
        <v>192</v>
      </c>
      <c r="F82" s="414" t="str">
        <f t="shared" si="3"/>
        <v>5.1 Assess-and-Address30All</v>
      </c>
      <c r="G82" s="418" t="s">
        <v>193</v>
      </c>
      <c r="H82" s="587" t="s">
        <v>33</v>
      </c>
      <c r="I82" s="558" t="s">
        <v>23</v>
      </c>
      <c r="J82" s="401" t="str">
        <f t="shared" si="4"/>
        <v>Are any workers recruited/provided to the farm/group by military or prison officials?yes</v>
      </c>
      <c r="K82" s="430" t="s">
        <v>897</v>
      </c>
    </row>
    <row r="83" spans="1:11" ht="89.25" x14ac:dyDescent="0.25">
      <c r="A83" s="375">
        <v>31</v>
      </c>
      <c r="B83" s="430" t="s">
        <v>812</v>
      </c>
      <c r="C83" s="469" t="s">
        <v>23</v>
      </c>
      <c r="D83" s="315"/>
      <c r="E83" s="414" t="s">
        <v>195</v>
      </c>
      <c r="F83" s="414" t="str">
        <f t="shared" si="3"/>
        <v>5.1 Assess-and-Address31All</v>
      </c>
      <c r="G83" s="587" t="s">
        <v>898</v>
      </c>
      <c r="H83" s="585" t="s">
        <v>19</v>
      </c>
      <c r="I83" s="309" t="s">
        <v>23</v>
      </c>
      <c r="J83" s="401" t="str">
        <f t="shared" si="4"/>
        <v>Do workers give any money (such as deposits) or original documents (such as passports) to farm management or labor providers?no</v>
      </c>
      <c r="K83" s="335" t="s">
        <v>21</v>
      </c>
    </row>
    <row r="84" spans="1:11" ht="89.25" x14ac:dyDescent="0.25">
      <c r="A84" s="375">
        <v>31</v>
      </c>
      <c r="B84" s="430" t="s">
        <v>812</v>
      </c>
      <c r="C84" s="470" t="s">
        <v>23</v>
      </c>
      <c r="D84" s="425"/>
      <c r="E84" s="415"/>
      <c r="F84" s="414" t="str">
        <f t="shared" si="3"/>
        <v>5.1 Assess-and-Address31All</v>
      </c>
      <c r="G84" s="587" t="s">
        <v>898</v>
      </c>
      <c r="H84" s="587" t="s">
        <v>33</v>
      </c>
      <c r="I84" s="558" t="s">
        <v>23</v>
      </c>
      <c r="J84" s="401" t="str">
        <f t="shared" si="4"/>
        <v>Do workers give any money (such as deposits) or original documents (such as passports) to farm management or labor providers?yes</v>
      </c>
      <c r="K84" s="430" t="s">
        <v>899</v>
      </c>
    </row>
    <row r="85" spans="1:11" ht="102" x14ac:dyDescent="0.25">
      <c r="A85" s="375">
        <v>32</v>
      </c>
      <c r="B85" s="430" t="s">
        <v>818</v>
      </c>
      <c r="C85" s="216" t="s">
        <v>23</v>
      </c>
      <c r="D85" s="207"/>
      <c r="E85" s="781" t="s">
        <v>199</v>
      </c>
      <c r="F85" s="414" t="str">
        <f t="shared" si="3"/>
        <v>1.6 Gender equality32All</v>
      </c>
      <c r="G85" s="414" t="s">
        <v>200</v>
      </c>
      <c r="H85" s="585" t="s">
        <v>33</v>
      </c>
      <c r="I85" s="582" t="s">
        <v>23</v>
      </c>
      <c r="J85" s="401" t="str">
        <f t="shared" si="4"/>
        <v>Has the group/farm management already been taking actions to address gender and/or women empowerment for at least more than a year?yes</v>
      </c>
      <c r="K85" s="335" t="s">
        <v>201</v>
      </c>
    </row>
    <row r="86" spans="1:11" ht="102" x14ac:dyDescent="0.25">
      <c r="A86" s="375">
        <v>32</v>
      </c>
      <c r="B86" s="430" t="s">
        <v>818</v>
      </c>
      <c r="C86" s="568" t="s">
        <v>23</v>
      </c>
      <c r="D86" s="421"/>
      <c r="E86" s="782"/>
      <c r="F86" s="414" t="str">
        <f t="shared" si="3"/>
        <v>1.6 Gender equality32All</v>
      </c>
      <c r="G86" s="414" t="s">
        <v>200</v>
      </c>
      <c r="H86" s="587" t="s">
        <v>19</v>
      </c>
      <c r="I86" s="559" t="s">
        <v>23</v>
      </c>
      <c r="J86" s="401" t="str">
        <f t="shared" si="4"/>
        <v>Has the group/farm management already been taking actions to address gender and/or women empowerment for at least more than a year?no</v>
      </c>
      <c r="K86" s="430" t="s">
        <v>900</v>
      </c>
    </row>
    <row r="87" spans="1:11" ht="42.4" customHeight="1" x14ac:dyDescent="0.25">
      <c r="A87" s="375">
        <v>33</v>
      </c>
      <c r="B87" s="430" t="s">
        <v>818</v>
      </c>
      <c r="C87" s="216" t="s">
        <v>16</v>
      </c>
      <c r="D87" s="207"/>
      <c r="E87" s="781" t="s">
        <v>203</v>
      </c>
      <c r="F87" s="414" t="str">
        <f t="shared" si="3"/>
        <v>1.6 Gender equality33Group Certification</v>
      </c>
      <c r="G87" s="587" t="s">
        <v>204</v>
      </c>
      <c r="H87" s="308" t="s">
        <v>33</v>
      </c>
      <c r="I87" s="582" t="s">
        <v>23</v>
      </c>
      <c r="J87" s="401" t="str">
        <f t="shared" si="4"/>
        <v>Are female members representing at least 25%  of the total number of group members? yes</v>
      </c>
      <c r="K87" s="344" t="s">
        <v>21</v>
      </c>
    </row>
    <row r="88" spans="1:11" ht="66" customHeight="1" x14ac:dyDescent="0.25">
      <c r="A88" s="375">
        <v>33</v>
      </c>
      <c r="B88" s="430" t="s">
        <v>818</v>
      </c>
      <c r="C88" s="568" t="s">
        <v>16</v>
      </c>
      <c r="D88" s="421"/>
      <c r="E88" s="782"/>
      <c r="F88" s="414" t="str">
        <f t="shared" si="3"/>
        <v>1.6 Gender equality33Group Certification</v>
      </c>
      <c r="G88" s="587" t="s">
        <v>204</v>
      </c>
      <c r="H88" s="310" t="s">
        <v>19</v>
      </c>
      <c r="I88" s="559" t="s">
        <v>23</v>
      </c>
      <c r="J88" s="401" t="str">
        <f t="shared" si="4"/>
        <v>Are female members representing at least 25%  of the total number of group members? no</v>
      </c>
      <c r="K88" s="349" t="s">
        <v>901</v>
      </c>
    </row>
    <row r="89" spans="1:11" ht="153" x14ac:dyDescent="0.25">
      <c r="A89" s="375">
        <v>34</v>
      </c>
      <c r="B89" s="430" t="s">
        <v>818</v>
      </c>
      <c r="C89" s="216" t="s">
        <v>23</v>
      </c>
      <c r="D89" s="207"/>
      <c r="E89" s="587" t="s">
        <v>207</v>
      </c>
      <c r="F89" s="414" t="str">
        <f t="shared" si="3"/>
        <v>1.6 Gender equality34All</v>
      </c>
      <c r="G89" s="587" t="s">
        <v>208</v>
      </c>
      <c r="H89" s="308" t="s">
        <v>33</v>
      </c>
      <c r="I89" s="582" t="s">
        <v>23</v>
      </c>
      <c r="J89" s="401" t="str">
        <f t="shared" si="4"/>
        <v>Are women currently equally represented (in relation to the total % of female members or workers) amongst trainers, supervisors, management staff and/or other high level functions within the group or farm management?yes</v>
      </c>
      <c r="K89" s="344" t="s">
        <v>21</v>
      </c>
    </row>
    <row r="90" spans="1:11" ht="196.5" customHeight="1" x14ac:dyDescent="0.25">
      <c r="A90" s="375">
        <v>34</v>
      </c>
      <c r="B90" s="430" t="s">
        <v>818</v>
      </c>
      <c r="C90" s="568" t="s">
        <v>23</v>
      </c>
      <c r="D90" s="421"/>
      <c r="E90" s="588"/>
      <c r="F90" s="414" t="str">
        <f t="shared" si="3"/>
        <v>1.6 Gender equality34All</v>
      </c>
      <c r="G90" s="587" t="s">
        <v>208</v>
      </c>
      <c r="H90" s="406" t="s">
        <v>64</v>
      </c>
      <c r="I90" s="559" t="s">
        <v>23</v>
      </c>
      <c r="J90" s="401" t="str">
        <f t="shared" si="4"/>
        <v>Are women currently equally represented (in relation to the total % of female members or workers) amongst trainers, supervisors, management staff and/or other high level functions within the group or farm management?No/Don't know</v>
      </c>
      <c r="K90" s="430" t="s">
        <v>902</v>
      </c>
    </row>
    <row r="91" spans="1:11" ht="102" x14ac:dyDescent="0.25">
      <c r="A91" s="375">
        <v>35</v>
      </c>
      <c r="B91" s="430" t="s">
        <v>818</v>
      </c>
      <c r="C91" s="216" t="s">
        <v>23</v>
      </c>
      <c r="D91" s="207"/>
      <c r="E91" s="180" t="s">
        <v>211</v>
      </c>
      <c r="F91" s="414" t="str">
        <f t="shared" si="3"/>
        <v>1.6 Gender equality35All</v>
      </c>
      <c r="G91" s="587" t="s">
        <v>212</v>
      </c>
      <c r="H91" s="418" t="s">
        <v>33</v>
      </c>
      <c r="I91" s="582" t="s">
        <v>54</v>
      </c>
      <c r="J91" s="401" t="str">
        <f t="shared" si="4"/>
        <v>Are female workers/group members currently equally participating (compared to the total % of female members or workers)  in trainings?yes</v>
      </c>
      <c r="K91" s="344" t="s">
        <v>213</v>
      </c>
    </row>
    <row r="92" spans="1:11" ht="108" customHeight="1" x14ac:dyDescent="0.25">
      <c r="A92" s="375">
        <v>35</v>
      </c>
      <c r="B92" s="430" t="s">
        <v>818</v>
      </c>
      <c r="C92" s="568" t="s">
        <v>23</v>
      </c>
      <c r="D92" s="421"/>
      <c r="E92" s="587" t="s">
        <v>214</v>
      </c>
      <c r="F92" s="414" t="str">
        <f>_xlfn.CONCAT(B92,A92,C92)</f>
        <v>1.6 Gender equality35All</v>
      </c>
      <c r="G92" s="587" t="s">
        <v>212</v>
      </c>
      <c r="H92" s="418" t="s">
        <v>39</v>
      </c>
      <c r="I92" s="559" t="s">
        <v>54</v>
      </c>
      <c r="J92" s="401" t="str">
        <f t="shared" si="4"/>
        <v>Are female workers/group members currently equally participating (compared to the total % of female members or workers)  in trainings?No</v>
      </c>
      <c r="K92" s="340" t="s">
        <v>903</v>
      </c>
    </row>
    <row r="93" spans="1:11" ht="72.95" customHeight="1" x14ac:dyDescent="0.25">
      <c r="A93" s="375">
        <v>36</v>
      </c>
      <c r="B93" s="430" t="s">
        <v>818</v>
      </c>
      <c r="C93" s="568" t="s">
        <v>16</v>
      </c>
      <c r="D93" s="421"/>
      <c r="E93" s="587" t="s">
        <v>214</v>
      </c>
      <c r="F93" s="414" t="str">
        <f>_xlfn.CONCAT(B93,A93,C93)</f>
        <v>1.6 Gender equality36Group Certification</v>
      </c>
      <c r="G93" s="587" t="s">
        <v>904</v>
      </c>
      <c r="H93" s="418" t="s">
        <v>33</v>
      </c>
      <c r="I93" s="559" t="s">
        <v>54</v>
      </c>
      <c r="J93" s="401" t="str">
        <f t="shared" si="4"/>
        <v>Is it common that wives of male members or other female family workers participate in training activities?yes</v>
      </c>
      <c r="K93" s="341" t="s">
        <v>21</v>
      </c>
    </row>
    <row r="94" spans="1:11" ht="89.25" x14ac:dyDescent="0.25">
      <c r="A94" s="375">
        <v>36</v>
      </c>
      <c r="B94" s="430" t="s">
        <v>818</v>
      </c>
      <c r="C94" s="568" t="s">
        <v>16</v>
      </c>
      <c r="D94" s="421"/>
      <c r="E94" s="587" t="s">
        <v>214</v>
      </c>
      <c r="F94" s="414" t="str">
        <f>_xlfn.CONCAT(B94,A94,C94)</f>
        <v>1.6 Gender equality36Group Certification</v>
      </c>
      <c r="G94" s="587" t="s">
        <v>904</v>
      </c>
      <c r="H94" s="418" t="s">
        <v>19</v>
      </c>
      <c r="I94" s="559" t="s">
        <v>54</v>
      </c>
      <c r="J94" s="401" t="str">
        <f t="shared" si="4"/>
        <v>Is it common that wives of male members or other female family workers participate in training activities?no</v>
      </c>
      <c r="K94" s="341" t="s">
        <v>905</v>
      </c>
    </row>
    <row r="95" spans="1:11" ht="127.5" x14ac:dyDescent="0.25">
      <c r="A95" s="375">
        <v>37</v>
      </c>
      <c r="B95" s="391" t="s">
        <v>819</v>
      </c>
      <c r="C95" s="568" t="s">
        <v>26</v>
      </c>
      <c r="D95" s="587"/>
      <c r="E95" s="421" t="s">
        <v>820</v>
      </c>
      <c r="F95" s="414" t="str">
        <f>_xlfn.CONCAT(B95,A95,C95)</f>
        <v>5.7 Housing and living conditions37Large</v>
      </c>
      <c r="G95" s="587" t="s">
        <v>223</v>
      </c>
      <c r="H95" s="418" t="s">
        <v>33</v>
      </c>
      <c r="I95" s="559" t="s">
        <v>54</v>
      </c>
      <c r="J95" s="401" t="str">
        <f t="shared" si="4"/>
        <v>Are there any variations in the climate regime or high labor intensive periods that would require you to take adaptive measures in the housing conditions provided to the workers?yes</v>
      </c>
      <c r="K95" s="350" t="s">
        <v>906</v>
      </c>
    </row>
    <row r="96" spans="1:11" ht="127.5" x14ac:dyDescent="0.25">
      <c r="A96" s="375">
        <v>37</v>
      </c>
      <c r="B96" s="391" t="s">
        <v>819</v>
      </c>
      <c r="C96" s="216" t="s">
        <v>26</v>
      </c>
      <c r="D96" s="180"/>
      <c r="E96" s="207" t="s">
        <v>820</v>
      </c>
      <c r="F96" s="414" t="str">
        <f>_xlfn.CONCAT(B96,A96,C96)</f>
        <v>5.7 Housing and living conditions37Large</v>
      </c>
      <c r="G96" s="587" t="s">
        <v>223</v>
      </c>
      <c r="H96" s="429" t="s">
        <v>39</v>
      </c>
      <c r="I96" s="582" t="s">
        <v>54</v>
      </c>
      <c r="J96" s="401" t="str">
        <f t="shared" si="4"/>
        <v>Are there any variations in the climate regime or high labor intensive periods that would require you to take adaptive measures in the housing conditions provided to the workers?No</v>
      </c>
      <c r="K96" s="335" t="s">
        <v>21</v>
      </c>
    </row>
    <row r="97" spans="1:12" ht="15.75" x14ac:dyDescent="0.25">
      <c r="A97" s="382"/>
      <c r="B97" s="302" t="s">
        <v>225</v>
      </c>
      <c r="C97" s="303"/>
      <c r="D97" s="304"/>
      <c r="E97" s="301"/>
      <c r="F97" s="414" t="str">
        <f t="shared" si="3"/>
        <v>Environment</v>
      </c>
      <c r="G97" s="305"/>
      <c r="H97" s="418" t="s">
        <v>33</v>
      </c>
      <c r="I97" s="305"/>
      <c r="J97" s="401" t="str">
        <f t="shared" si="4"/>
        <v>yes</v>
      </c>
      <c r="K97" s="334"/>
    </row>
    <row r="98" spans="1:12" ht="63.75" x14ac:dyDescent="0.25">
      <c r="A98" s="425">
        <v>38</v>
      </c>
      <c r="B98" s="342" t="s">
        <v>821</v>
      </c>
      <c r="C98" s="318" t="s">
        <v>23</v>
      </c>
      <c r="D98" s="307"/>
      <c r="E98" s="308" t="s">
        <v>227</v>
      </c>
      <c r="F98" s="414" t="str">
        <f t="shared" si="3"/>
        <v>6.1.3 / 6.1.4 HCV assessment38All</v>
      </c>
      <c r="G98" s="385" t="s">
        <v>907</v>
      </c>
      <c r="H98" s="310" t="s">
        <v>33</v>
      </c>
      <c r="I98" s="316" t="s">
        <v>23</v>
      </c>
      <c r="J98" s="401" t="str">
        <f t="shared" si="4"/>
        <v>Is the farm or a group of farms located closer than 5 km to an Intact Forest Landscape?yes</v>
      </c>
      <c r="K98" s="336" t="s">
        <v>229</v>
      </c>
    </row>
    <row r="99" spans="1:12" ht="63.75" x14ac:dyDescent="0.25">
      <c r="A99" s="425">
        <v>38</v>
      </c>
      <c r="B99" s="342" t="s">
        <v>821</v>
      </c>
      <c r="C99" s="318" t="s">
        <v>23</v>
      </c>
      <c r="D99" s="307"/>
      <c r="E99" s="308" t="s">
        <v>227</v>
      </c>
      <c r="F99" s="414" t="str">
        <f t="shared" si="3"/>
        <v>6.1.3 / 6.1.4 HCV assessment38All</v>
      </c>
      <c r="G99" s="385" t="s">
        <v>907</v>
      </c>
      <c r="H99" s="310" t="s">
        <v>19</v>
      </c>
      <c r="I99" s="316" t="s">
        <v>23</v>
      </c>
      <c r="J99" s="401" t="str">
        <f t="shared" si="4"/>
        <v>Is the farm or a group of farms located closer than 5 km to an Intact Forest Landscape?no</v>
      </c>
      <c r="K99" s="335" t="s">
        <v>21</v>
      </c>
    </row>
    <row r="100" spans="1:12" ht="76.900000000000006" customHeight="1" x14ac:dyDescent="0.25">
      <c r="A100" s="425">
        <v>39</v>
      </c>
      <c r="B100" s="342" t="s">
        <v>821</v>
      </c>
      <c r="C100" s="318" t="s">
        <v>23</v>
      </c>
      <c r="D100" s="307"/>
      <c r="E100" s="308" t="s">
        <v>227</v>
      </c>
      <c r="F100" s="414" t="str">
        <f t="shared" si="3"/>
        <v>6.1.3 / 6.1.4 HCV assessment39All</v>
      </c>
      <c r="G100" s="385" t="s">
        <v>908</v>
      </c>
      <c r="H100" s="418" t="s">
        <v>33</v>
      </c>
      <c r="I100" s="316" t="s">
        <v>23</v>
      </c>
      <c r="J100" s="401" t="str">
        <f t="shared" si="4"/>
        <v>Is the farm or a group of farms located in or closer than 2 km to a designated Protected Area (PA), a Key Biodiversity Area (KBA), a Ramsar site or a UNESCO World Heritage siteyes</v>
      </c>
      <c r="K100" s="336" t="s">
        <v>233</v>
      </c>
    </row>
    <row r="101" spans="1:12" ht="86.1" customHeight="1" x14ac:dyDescent="0.25">
      <c r="A101" s="425">
        <v>39</v>
      </c>
      <c r="B101" s="342" t="s">
        <v>821</v>
      </c>
      <c r="C101" s="318" t="s">
        <v>23</v>
      </c>
      <c r="D101" s="307"/>
      <c r="E101" s="308" t="s">
        <v>227</v>
      </c>
      <c r="F101" s="414" t="str">
        <f t="shared" si="3"/>
        <v>6.1.3 / 6.1.4 HCV assessment39All</v>
      </c>
      <c r="G101" s="385" t="s">
        <v>908</v>
      </c>
      <c r="H101" s="418" t="s">
        <v>19</v>
      </c>
      <c r="I101" s="316" t="s">
        <v>23</v>
      </c>
      <c r="J101" s="401" t="str">
        <f t="shared" si="4"/>
        <v>Is the farm or a group of farms located in or closer than 2 km to a designated Protected Area (PA), a Key Biodiversity Area (KBA), a Ramsar site or a UNESCO World Heritage siteno</v>
      </c>
      <c r="K101" s="351" t="s">
        <v>21</v>
      </c>
    </row>
    <row r="102" spans="1:12" ht="63.75" x14ac:dyDescent="0.25">
      <c r="A102" s="378">
        <v>40</v>
      </c>
      <c r="B102" s="342" t="s">
        <v>821</v>
      </c>
      <c r="C102" s="318" t="s">
        <v>23</v>
      </c>
      <c r="D102" s="307"/>
      <c r="E102" s="308" t="s">
        <v>227</v>
      </c>
      <c r="F102" s="414" t="str">
        <f t="shared" si="3"/>
        <v>6.1.3 / 6.1.4 HCV assessment40All</v>
      </c>
      <c r="G102" s="414" t="s">
        <v>235</v>
      </c>
      <c r="H102" s="310" t="s">
        <v>39</v>
      </c>
      <c r="I102" s="316" t="s">
        <v>20</v>
      </c>
      <c r="J102" s="401" t="str">
        <f t="shared" si="4"/>
        <v>Do local communities have any legal or customary rights on the farm? No</v>
      </c>
      <c r="K102" s="335" t="s">
        <v>21</v>
      </c>
    </row>
    <row r="103" spans="1:12" ht="109.15" customHeight="1" x14ac:dyDescent="0.25">
      <c r="A103" s="378">
        <v>40</v>
      </c>
      <c r="B103" s="342" t="s">
        <v>821</v>
      </c>
      <c r="C103" s="423" t="s">
        <v>23</v>
      </c>
      <c r="D103" s="413"/>
      <c r="E103" s="414" t="s">
        <v>227</v>
      </c>
      <c r="F103" s="414" t="str">
        <f t="shared" si="3"/>
        <v>6.1.3 / 6.1.4 HCV assessment40All</v>
      </c>
      <c r="G103" s="414" t="s">
        <v>235</v>
      </c>
      <c r="H103" s="418" t="s">
        <v>33</v>
      </c>
      <c r="I103" s="408" t="s">
        <v>23</v>
      </c>
      <c r="J103" s="401" t="str">
        <f t="shared" si="4"/>
        <v>Do local communities have any legal or customary rights on the farm? yes</v>
      </c>
      <c r="K103" s="430" t="s">
        <v>909</v>
      </c>
    </row>
    <row r="104" spans="1:12" ht="89.25" x14ac:dyDescent="0.25">
      <c r="A104" s="378">
        <v>41</v>
      </c>
      <c r="B104" s="342" t="s">
        <v>821</v>
      </c>
      <c r="C104" s="423" t="s">
        <v>23</v>
      </c>
      <c r="D104" s="413"/>
      <c r="E104" s="414" t="s">
        <v>227</v>
      </c>
      <c r="F104" s="414" t="str">
        <f t="shared" si="3"/>
        <v>6.1.3 / 6.1.4 HCV assessment41All</v>
      </c>
      <c r="G104" s="414" t="s">
        <v>237</v>
      </c>
      <c r="H104" s="310" t="s">
        <v>33</v>
      </c>
      <c r="I104" s="408" t="s">
        <v>23</v>
      </c>
      <c r="J104" s="401" t="str">
        <f t="shared" si="4"/>
        <v>Do you use communal lands for purposes related to production or processing of the certified crop, e.g. timber collection?yes</v>
      </c>
      <c r="K104" s="342" t="s">
        <v>910</v>
      </c>
    </row>
    <row r="105" spans="1:12" ht="89.25" x14ac:dyDescent="0.25">
      <c r="A105" s="378">
        <v>41</v>
      </c>
      <c r="B105" s="342" t="s">
        <v>821</v>
      </c>
      <c r="C105" s="318" t="s">
        <v>23</v>
      </c>
      <c r="D105" s="307"/>
      <c r="E105" s="308" t="s">
        <v>227</v>
      </c>
      <c r="F105" s="414" t="str">
        <f t="shared" si="3"/>
        <v>6.1.3 / 6.1.4 HCV assessment41All</v>
      </c>
      <c r="G105" s="414" t="s">
        <v>237</v>
      </c>
      <c r="H105" s="585" t="s">
        <v>19</v>
      </c>
      <c r="I105" s="299" t="s">
        <v>20</v>
      </c>
      <c r="J105" s="401" t="str">
        <f t="shared" si="4"/>
        <v>Do you use communal lands for purposes related to production or processing of the certified crop, e.g. timber collection?no</v>
      </c>
      <c r="K105" s="335" t="s">
        <v>21</v>
      </c>
    </row>
    <row r="106" spans="1:12" ht="165.75" x14ac:dyDescent="0.25">
      <c r="A106" s="425">
        <v>42</v>
      </c>
      <c r="B106" s="342" t="s">
        <v>821</v>
      </c>
      <c r="C106" s="423" t="s">
        <v>26</v>
      </c>
      <c r="D106" s="413" t="s">
        <v>239</v>
      </c>
      <c r="E106" s="414" t="s">
        <v>227</v>
      </c>
      <c r="F106" s="414" t="str">
        <f t="shared" si="3"/>
        <v>6.1.3 / 6.1.4 HCV assessment42Large</v>
      </c>
      <c r="G106" s="418" t="s">
        <v>240</v>
      </c>
      <c r="H106" s="587" t="s">
        <v>33</v>
      </c>
      <c r="I106" s="392" t="s">
        <v>23</v>
      </c>
      <c r="J106" s="401" t="str">
        <f t="shared" si="4"/>
        <v>Have you answered yes to questions on Intact Forst Landscapes (IFL), Key Biodiversity Areas (KBAs) (etc.) or customary rights of communities?yes</v>
      </c>
      <c r="K106" s="429" t="s">
        <v>911</v>
      </c>
    </row>
    <row r="107" spans="1:12" ht="102" x14ac:dyDescent="0.25">
      <c r="A107" s="425">
        <v>42</v>
      </c>
      <c r="B107" s="342" t="s">
        <v>821</v>
      </c>
      <c r="C107" s="318" t="s">
        <v>26</v>
      </c>
      <c r="D107" s="307" t="s">
        <v>239</v>
      </c>
      <c r="E107" s="308" t="s">
        <v>227</v>
      </c>
      <c r="F107" s="414" t="str">
        <f t="shared" si="3"/>
        <v>6.1.3 / 6.1.4 HCV assessment42Large</v>
      </c>
      <c r="G107" s="418" t="s">
        <v>240</v>
      </c>
      <c r="H107" s="585" t="s">
        <v>19</v>
      </c>
      <c r="I107" s="357" t="s">
        <v>23</v>
      </c>
      <c r="J107" s="401" t="str">
        <f t="shared" si="4"/>
        <v>Have you answered yes to questions on Intact Forst Landscapes (IFL), Key Biodiversity Areas (KBAs) (etc.) or customary rights of communities?no</v>
      </c>
      <c r="K107" s="358" t="s">
        <v>21</v>
      </c>
    </row>
    <row r="108" spans="1:12" ht="89.25" x14ac:dyDescent="0.25">
      <c r="A108" s="394">
        <v>43</v>
      </c>
      <c r="B108" s="393" t="s">
        <v>822</v>
      </c>
      <c r="C108" s="450" t="s">
        <v>26</v>
      </c>
      <c r="D108" s="323"/>
      <c r="E108" s="324" t="s">
        <v>246</v>
      </c>
      <c r="F108" s="414" t="str">
        <f t="shared" si="3"/>
        <v>6.2 Conservation and enhancement of natural ecosystems and vegetation 43Large</v>
      </c>
      <c r="G108" s="418" t="s">
        <v>247</v>
      </c>
      <c r="H108" s="587" t="s">
        <v>33</v>
      </c>
      <c r="I108" s="316" t="s">
        <v>23</v>
      </c>
      <c r="J108" s="401" t="str">
        <f t="shared" si="4"/>
        <v>Are the areas of natural ecosystem and natural vegetation cover connected by landscape corridors? yes</v>
      </c>
      <c r="K108" s="335" t="s">
        <v>21</v>
      </c>
      <c r="L108" s="439"/>
    </row>
    <row r="109" spans="1:12" ht="89.25" x14ac:dyDescent="0.25">
      <c r="A109" s="394">
        <v>43</v>
      </c>
      <c r="B109" s="393" t="s">
        <v>822</v>
      </c>
      <c r="C109" s="451" t="s">
        <v>26</v>
      </c>
      <c r="D109" s="417"/>
      <c r="E109" s="411" t="s">
        <v>246</v>
      </c>
      <c r="F109" s="414" t="str">
        <f t="shared" si="3"/>
        <v>6.2 Conservation and enhancement of natural ecosystems and vegetation 43Large</v>
      </c>
      <c r="G109" s="418" t="s">
        <v>247</v>
      </c>
      <c r="H109" s="585" t="s">
        <v>64</v>
      </c>
      <c r="I109" s="412" t="s">
        <v>23</v>
      </c>
      <c r="J109" s="401" t="str">
        <f t="shared" si="4"/>
        <v>Are the areas of natural ecosystem and natural vegetation cover connected by landscape corridors? No/Don't know</v>
      </c>
      <c r="K109" s="352" t="s">
        <v>912</v>
      </c>
      <c r="L109" s="439"/>
    </row>
    <row r="110" spans="1:12" ht="89.25" x14ac:dyDescent="0.25">
      <c r="A110" s="394">
        <v>43</v>
      </c>
      <c r="B110" s="393" t="s">
        <v>822</v>
      </c>
      <c r="C110" s="451" t="s">
        <v>16</v>
      </c>
      <c r="D110" s="452"/>
      <c r="E110" s="453" t="s">
        <v>246</v>
      </c>
      <c r="F110" s="587" t="str">
        <f t="shared" si="3"/>
        <v>6.2 Conservation and enhancement of natural ecosystems and vegetation 43Group Certification</v>
      </c>
      <c r="G110" s="418" t="s">
        <v>247</v>
      </c>
      <c r="H110" s="567" t="s">
        <v>33</v>
      </c>
      <c r="I110" s="427" t="s">
        <v>23</v>
      </c>
      <c r="J110" s="401" t="str">
        <f t="shared" si="4"/>
        <v>Are the areas of natural ecosystem and natural vegetation cover connected by landscape corridors? yes</v>
      </c>
      <c r="K110" s="454" t="s">
        <v>913</v>
      </c>
      <c r="L110" s="439" t="s">
        <v>914</v>
      </c>
    </row>
    <row r="111" spans="1:12" ht="89.25" x14ac:dyDescent="0.25">
      <c r="A111" s="394">
        <v>43</v>
      </c>
      <c r="B111" s="393" t="s">
        <v>822</v>
      </c>
      <c r="C111" s="451" t="s">
        <v>16</v>
      </c>
      <c r="D111" s="452"/>
      <c r="E111" s="453" t="s">
        <v>246</v>
      </c>
      <c r="F111" s="587" t="str">
        <f t="shared" si="3"/>
        <v>6.2 Conservation and enhancement of natural ecosystems and vegetation 43Group Certification</v>
      </c>
      <c r="G111" s="418" t="s">
        <v>247</v>
      </c>
      <c r="H111" s="567" t="s">
        <v>915</v>
      </c>
      <c r="I111" s="427" t="s">
        <v>23</v>
      </c>
      <c r="J111" s="401" t="str">
        <f t="shared" si="4"/>
        <v>Are the areas of natural ecosystem and natural vegetation cover connected by landscape corridors? no/don't know</v>
      </c>
      <c r="K111" s="454" t="s">
        <v>916</v>
      </c>
      <c r="L111" s="439" t="s">
        <v>914</v>
      </c>
    </row>
    <row r="112" spans="1:12" ht="127.5" x14ac:dyDescent="0.25">
      <c r="A112" s="394">
        <v>44</v>
      </c>
      <c r="B112" s="393" t="s">
        <v>822</v>
      </c>
      <c r="C112" s="325" t="s">
        <v>23</v>
      </c>
      <c r="D112" s="323"/>
      <c r="E112" s="324" t="s">
        <v>250</v>
      </c>
      <c r="F112" s="414" t="str">
        <f t="shared" si="3"/>
        <v>6.2 Conservation and enhancement of natural ecosystems and vegetation 44All</v>
      </c>
      <c r="G112" s="418" t="s">
        <v>917</v>
      </c>
      <c r="H112" s="587" t="s">
        <v>33</v>
      </c>
      <c r="I112" s="316" t="s">
        <v>23</v>
      </c>
      <c r="J112" s="401" t="str">
        <f t="shared" si="4"/>
        <v>Do you expect all on-farm natural ecosystems, including hedges, tree lines, riparian buffers, and forest, to have a diversity of species and contain in its majority locally adapted speciesyes</v>
      </c>
      <c r="K112" s="353" t="s">
        <v>918</v>
      </c>
    </row>
    <row r="113" spans="1:12" ht="153" x14ac:dyDescent="0.25">
      <c r="A113" s="394">
        <v>44</v>
      </c>
      <c r="B113" s="393" t="s">
        <v>822</v>
      </c>
      <c r="C113" s="325" t="s">
        <v>23</v>
      </c>
      <c r="D113" s="323"/>
      <c r="E113" s="324" t="s">
        <v>250</v>
      </c>
      <c r="F113" s="414" t="str">
        <f t="shared" si="3"/>
        <v>6.2 Conservation and enhancement of natural ecosystems and vegetation 44All</v>
      </c>
      <c r="G113" s="418" t="s">
        <v>917</v>
      </c>
      <c r="H113" s="308" t="s">
        <v>64</v>
      </c>
      <c r="I113" s="316" t="s">
        <v>23</v>
      </c>
      <c r="J113" s="401" t="str">
        <f t="shared" si="4"/>
        <v>Do you expect all on-farm natural ecosystems, including hedges, tree lines, riparian buffers, and forest, to have a diversity of species and contain in its majority locally adapted speciesNo/Don't know</v>
      </c>
      <c r="K113" s="353" t="s">
        <v>919</v>
      </c>
    </row>
    <row r="114" spans="1:12" ht="165.75" x14ac:dyDescent="0.25">
      <c r="A114" s="396">
        <v>45</v>
      </c>
      <c r="B114" s="393" t="s">
        <v>822</v>
      </c>
      <c r="C114" s="322" t="s">
        <v>23</v>
      </c>
      <c r="D114" s="323" t="s">
        <v>263</v>
      </c>
      <c r="E114" s="326" t="s">
        <v>264</v>
      </c>
      <c r="F114" s="414" t="str">
        <f t="shared" si="3"/>
        <v>6.2 Conservation and enhancement of natural ecosystems and vegetation 45All</v>
      </c>
      <c r="G114" s="414" t="s">
        <v>966</v>
      </c>
      <c r="H114" s="308" t="s">
        <v>33</v>
      </c>
      <c r="I114" s="309" t="s">
        <v>23</v>
      </c>
      <c r="J114" s="401" t="str">
        <f t="shared" si="4"/>
        <v>Does the forest resemble natural forest in terms of canopy cover, forest strata, and the presence of vines or lianas? See Guidance M: Natural Ecosystems and Vegetation for more information on measuring forest quality.yes</v>
      </c>
      <c r="K114" s="364" t="s">
        <v>21</v>
      </c>
    </row>
    <row r="115" spans="1:12" ht="94.9" customHeight="1" x14ac:dyDescent="0.25">
      <c r="A115" s="396">
        <v>45</v>
      </c>
      <c r="B115" s="393" t="s">
        <v>822</v>
      </c>
      <c r="C115" s="322" t="s">
        <v>23</v>
      </c>
      <c r="D115" s="323" t="s">
        <v>263</v>
      </c>
      <c r="E115" s="326" t="s">
        <v>264</v>
      </c>
      <c r="F115" s="414" t="str">
        <f t="shared" si="3"/>
        <v>6.2 Conservation and enhancement of natural ecosystems and vegetation 45All</v>
      </c>
      <c r="G115" s="414" t="s">
        <v>966</v>
      </c>
      <c r="H115" s="310" t="s">
        <v>19</v>
      </c>
      <c r="I115" s="309" t="s">
        <v>23</v>
      </c>
      <c r="J115" s="401" t="str">
        <f t="shared" si="4"/>
        <v>Does the forest resemble natural forest in terms of canopy cover, forest strata, and the presence of vines or lianas? See Guidance M: Natural Ecosystems and Vegetation for more information on measuring forest quality.no</v>
      </c>
      <c r="K115" s="354" t="s">
        <v>967</v>
      </c>
    </row>
    <row r="116" spans="1:12" ht="114.75" x14ac:dyDescent="0.25">
      <c r="A116" s="397">
        <v>46</v>
      </c>
      <c r="B116" s="393" t="s">
        <v>822</v>
      </c>
      <c r="C116" s="322" t="s">
        <v>23</v>
      </c>
      <c r="D116" s="323" t="s">
        <v>269</v>
      </c>
      <c r="E116" s="326" t="s">
        <v>270</v>
      </c>
      <c r="F116" s="414" t="str">
        <f t="shared" si="3"/>
        <v>6.2 Conservation and enhancement of natural ecosystems and vegetation 46All</v>
      </c>
      <c r="G116" s="414" t="s">
        <v>920</v>
      </c>
      <c r="H116" s="418" t="s">
        <v>33</v>
      </c>
      <c r="I116" s="309" t="s">
        <v>23</v>
      </c>
      <c r="J116" s="401" t="str">
        <f t="shared" si="4"/>
        <v>Only answer if you have weltlands whitin the farm/ group --
Do wetlands store or convey flood waters at any time of the year?yes</v>
      </c>
      <c r="K116" s="354" t="s">
        <v>272</v>
      </c>
    </row>
    <row r="117" spans="1:12" ht="114.75" x14ac:dyDescent="0.25">
      <c r="A117" s="397">
        <v>46</v>
      </c>
      <c r="B117" s="393" t="s">
        <v>822</v>
      </c>
      <c r="C117" s="322" t="s">
        <v>23</v>
      </c>
      <c r="D117" s="323" t="s">
        <v>273</v>
      </c>
      <c r="E117" s="326" t="s">
        <v>270</v>
      </c>
      <c r="F117" s="414" t="str">
        <f t="shared" si="3"/>
        <v>6.2 Conservation and enhancement of natural ecosystems and vegetation 46All</v>
      </c>
      <c r="G117" s="414" t="s">
        <v>920</v>
      </c>
      <c r="H117" s="418" t="s">
        <v>39</v>
      </c>
      <c r="I117" s="309" t="s">
        <v>23</v>
      </c>
      <c r="J117" s="401" t="str">
        <f t="shared" si="4"/>
        <v>Only answer if you have weltlands whitin the farm/ group --
Do wetlands store or convey flood waters at any time of the year?No</v>
      </c>
      <c r="K117" s="335" t="s">
        <v>21</v>
      </c>
    </row>
    <row r="118" spans="1:12" ht="191.25" x14ac:dyDescent="0.25">
      <c r="A118" s="397">
        <v>47</v>
      </c>
      <c r="B118" s="393" t="s">
        <v>822</v>
      </c>
      <c r="C118" s="322" t="s">
        <v>23</v>
      </c>
      <c r="D118" s="323" t="s">
        <v>275</v>
      </c>
      <c r="E118" s="326" t="s">
        <v>276</v>
      </c>
      <c r="F118" s="414" t="str">
        <f t="shared" si="3"/>
        <v>6.2 Conservation and enhancement of natural ecosystems and vegetation 47All</v>
      </c>
      <c r="G118" s="414" t="s">
        <v>921</v>
      </c>
      <c r="H118" s="418" t="s">
        <v>33</v>
      </c>
      <c r="I118" s="309" t="s">
        <v>23</v>
      </c>
      <c r="J118" s="401" t="str">
        <f t="shared" si="4"/>
        <v>Only answer if you have grassland/rangeland or non-natural desert whitin the farm/ group --
Do grassland/rangeland or non-natural desert areas contain large bare areas that are at risk of eroding into nearby waterways?yes</v>
      </c>
      <c r="K118" s="354" t="s">
        <v>278</v>
      </c>
    </row>
    <row r="119" spans="1:12" ht="191.25" x14ac:dyDescent="0.25">
      <c r="A119" s="397">
        <v>47</v>
      </c>
      <c r="B119" s="393" t="s">
        <v>822</v>
      </c>
      <c r="C119" s="322" t="s">
        <v>23</v>
      </c>
      <c r="D119" s="323" t="s">
        <v>275</v>
      </c>
      <c r="E119" s="326" t="s">
        <v>276</v>
      </c>
      <c r="F119" s="414" t="str">
        <f t="shared" si="3"/>
        <v>6.2 Conservation and enhancement of natural ecosystems and vegetation 47All</v>
      </c>
      <c r="G119" s="414" t="s">
        <v>921</v>
      </c>
      <c r="H119" s="429" t="s">
        <v>39</v>
      </c>
      <c r="I119" s="309" t="s">
        <v>23</v>
      </c>
      <c r="J119" s="401" t="str">
        <f t="shared" si="4"/>
        <v>Only answer if you have grassland/rangeland or non-natural desert whitin the farm/ group --
Do grassland/rangeland or non-natural desert areas contain large bare areas that are at risk of eroding into nearby waterways?No</v>
      </c>
      <c r="K119" s="354" t="s">
        <v>280</v>
      </c>
    </row>
    <row r="120" spans="1:12" ht="127.5" x14ac:dyDescent="0.25">
      <c r="A120" s="397">
        <v>48</v>
      </c>
      <c r="B120" s="393" t="s">
        <v>822</v>
      </c>
      <c r="C120" s="322" t="s">
        <v>23</v>
      </c>
      <c r="D120" s="323" t="s">
        <v>281</v>
      </c>
      <c r="E120" s="326" t="s">
        <v>282</v>
      </c>
      <c r="F120" s="414" t="str">
        <f t="shared" si="3"/>
        <v>6.2 Conservation and enhancement of natural ecosystems and vegetation 48All</v>
      </c>
      <c r="G120" s="414" t="s">
        <v>922</v>
      </c>
      <c r="H120" s="418" t="s">
        <v>33</v>
      </c>
      <c r="I120" s="309" t="s">
        <v>23</v>
      </c>
      <c r="J120" s="401" t="str">
        <f t="shared" si="4"/>
        <v>Only answer if you have fallow land whitin the farm/ group --
Are trees regenerating naturally on permanently fallow land?yes</v>
      </c>
      <c r="K120" s="355" t="s">
        <v>21</v>
      </c>
    </row>
    <row r="121" spans="1:12" ht="127.5" x14ac:dyDescent="0.25">
      <c r="A121" s="397">
        <v>48</v>
      </c>
      <c r="B121" s="393" t="s">
        <v>822</v>
      </c>
      <c r="C121" s="416" t="s">
        <v>23</v>
      </c>
      <c r="D121" s="362" t="s">
        <v>285</v>
      </c>
      <c r="E121" s="372" t="s">
        <v>282</v>
      </c>
      <c r="F121" s="414" t="str">
        <f t="shared" si="3"/>
        <v>6.2 Conservation and enhancement of natural ecosystems and vegetation 48All</v>
      </c>
      <c r="G121" s="414" t="s">
        <v>922</v>
      </c>
      <c r="H121" s="310" t="s">
        <v>39</v>
      </c>
      <c r="I121" s="558" t="s">
        <v>23</v>
      </c>
      <c r="J121" s="401" t="str">
        <f t="shared" si="4"/>
        <v>Only answer if you have fallow land whitin the farm/ group --
Are trees regenerating naturally on permanently fallow land?No</v>
      </c>
      <c r="K121" s="363" t="s">
        <v>286</v>
      </c>
    </row>
    <row r="122" spans="1:12" ht="114.75" x14ac:dyDescent="0.25">
      <c r="A122" s="398">
        <v>49</v>
      </c>
      <c r="B122" s="395" t="s">
        <v>287</v>
      </c>
      <c r="C122" s="367" t="s">
        <v>23</v>
      </c>
      <c r="D122" s="368"/>
      <c r="E122" s="369" t="s">
        <v>288</v>
      </c>
      <c r="F122" s="414" t="str">
        <f t="shared" si="3"/>
        <v>Climate Change 49All</v>
      </c>
      <c r="G122" s="395" t="s">
        <v>289</v>
      </c>
      <c r="H122" s="310" t="s">
        <v>19</v>
      </c>
      <c r="I122" s="370" t="s">
        <v>23</v>
      </c>
      <c r="J122" s="401" t="str">
        <f t="shared" si="4"/>
        <v>Are management, supervisors, and/or technical staff trained in assessing the risks and impacts that climate change poses to livelihoods and production systems?no</v>
      </c>
      <c r="K122" s="371" t="s">
        <v>290</v>
      </c>
    </row>
    <row r="123" spans="1:12" ht="114.75" x14ac:dyDescent="0.25">
      <c r="A123" s="398">
        <v>49</v>
      </c>
      <c r="B123" s="395" t="s">
        <v>287</v>
      </c>
      <c r="C123" s="229" t="s">
        <v>23</v>
      </c>
      <c r="D123" s="327"/>
      <c r="E123" s="326" t="s">
        <v>288</v>
      </c>
      <c r="F123" s="414" t="str">
        <f t="shared" si="3"/>
        <v>Climate Change 49All</v>
      </c>
      <c r="G123" s="395" t="s">
        <v>289</v>
      </c>
      <c r="H123" s="418" t="s">
        <v>33</v>
      </c>
      <c r="I123" s="299" t="s">
        <v>23</v>
      </c>
      <c r="J123" s="401" t="str">
        <f t="shared" si="4"/>
        <v>Are management, supervisors, and/or technical staff trained in assessing the risks and impacts that climate change poses to livelihoods and production systems?yes</v>
      </c>
      <c r="K123" s="335" t="s">
        <v>21</v>
      </c>
    </row>
    <row r="124" spans="1:12" ht="51" customHeight="1" x14ac:dyDescent="0.25">
      <c r="A124" s="399">
        <v>50</v>
      </c>
      <c r="B124" s="395" t="s">
        <v>287</v>
      </c>
      <c r="C124" s="409" t="s">
        <v>23</v>
      </c>
      <c r="D124" s="786"/>
      <c r="E124" s="410" t="s">
        <v>288</v>
      </c>
      <c r="F124" s="414" t="str">
        <f t="shared" si="3"/>
        <v>Climate Change 50All</v>
      </c>
      <c r="G124" s="414" t="s">
        <v>291</v>
      </c>
      <c r="H124" s="418" t="s">
        <v>19</v>
      </c>
      <c r="I124" s="408" t="s">
        <v>23</v>
      </c>
      <c r="J124" s="401" t="str">
        <f t="shared" si="4"/>
        <v>Have management, supervisors, and/or technical staff identified the most significant climate change threats/risks/impacts (current and projected) on livelihood resources and farming systems?no</v>
      </c>
      <c r="K124" s="407" t="s">
        <v>923</v>
      </c>
      <c r="L124" s="11"/>
    </row>
    <row r="125" spans="1:12" ht="153" x14ac:dyDescent="0.25">
      <c r="A125" s="399">
        <v>50</v>
      </c>
      <c r="B125" s="395" t="s">
        <v>287</v>
      </c>
      <c r="C125" s="367" t="s">
        <v>23</v>
      </c>
      <c r="D125" s="787"/>
      <c r="E125" s="373" t="s">
        <v>288</v>
      </c>
      <c r="F125" s="414" t="str">
        <f t="shared" si="3"/>
        <v>Climate Change 50All</v>
      </c>
      <c r="G125" s="414" t="s">
        <v>291</v>
      </c>
      <c r="H125" s="310" t="s">
        <v>33</v>
      </c>
      <c r="I125" s="299" t="s">
        <v>23</v>
      </c>
      <c r="J125" s="401" t="str">
        <f t="shared" si="4"/>
        <v>Have management, supervisors, and/or technical staff identified the most significant climate change threats/risks/impacts (current and projected) on livelihood resources and farming systems?yes</v>
      </c>
      <c r="K125" s="335" t="s">
        <v>21</v>
      </c>
    </row>
    <row r="126" spans="1:12" ht="127.5" x14ac:dyDescent="0.25">
      <c r="A126" s="399">
        <v>51</v>
      </c>
      <c r="B126" s="395" t="s">
        <v>287</v>
      </c>
      <c r="C126" s="367" t="s">
        <v>23</v>
      </c>
      <c r="D126" s="783"/>
      <c r="E126" s="373" t="s">
        <v>288</v>
      </c>
      <c r="F126" s="414" t="str">
        <f t="shared" si="3"/>
        <v>Climate Change 51All</v>
      </c>
      <c r="G126" s="414" t="s">
        <v>295</v>
      </c>
      <c r="H126" s="418" t="s">
        <v>19</v>
      </c>
      <c r="I126" s="299" t="s">
        <v>23</v>
      </c>
      <c r="J126" s="401" t="str">
        <f t="shared" si="4"/>
        <v>Do management, supervisors, and /or technical staff have access to relevant climate change information, skills and services to develop and employ adaptation strategies?  no</v>
      </c>
      <c r="K126" s="338" t="s">
        <v>296</v>
      </c>
    </row>
    <row r="127" spans="1:12" ht="127.5" x14ac:dyDescent="0.25">
      <c r="A127" s="399">
        <v>51</v>
      </c>
      <c r="B127" s="395" t="s">
        <v>287</v>
      </c>
      <c r="C127" s="367" t="s">
        <v>23</v>
      </c>
      <c r="D127" s="785"/>
      <c r="E127" s="373" t="s">
        <v>288</v>
      </c>
      <c r="F127" s="414" t="str">
        <f t="shared" si="3"/>
        <v>Climate Change 51All</v>
      </c>
      <c r="G127" s="414" t="s">
        <v>295</v>
      </c>
      <c r="H127" s="310" t="s">
        <v>33</v>
      </c>
      <c r="I127" s="299" t="s">
        <v>23</v>
      </c>
      <c r="J127" s="401" t="str">
        <f t="shared" si="4"/>
        <v>Do management, supervisors, and /or technical staff have access to relevant climate change information, skills and services to develop and employ adaptation strategies?  yes</v>
      </c>
      <c r="K127" s="335" t="s">
        <v>21</v>
      </c>
    </row>
    <row r="128" spans="1:12" ht="102" x14ac:dyDescent="0.25">
      <c r="A128" s="399">
        <v>52</v>
      </c>
      <c r="B128" s="395" t="s">
        <v>287</v>
      </c>
      <c r="C128" s="423" t="s">
        <v>26</v>
      </c>
      <c r="D128" s="783"/>
      <c r="E128" s="589" t="s">
        <v>288</v>
      </c>
      <c r="F128" s="414" t="str">
        <f t="shared" si="3"/>
        <v>Climate Change 52Large</v>
      </c>
      <c r="G128" s="468" t="s">
        <v>297</v>
      </c>
      <c r="H128" s="585" t="s">
        <v>19</v>
      </c>
      <c r="I128" s="299" t="s">
        <v>23</v>
      </c>
      <c r="J128" s="401" t="str">
        <f t="shared" si="4"/>
        <v>Are emergency measures to deal with extreme weather events and their potential impacts (i.e. evacuation plan) developed and in place?no</v>
      </c>
      <c r="K128" s="338" t="s">
        <v>298</v>
      </c>
    </row>
    <row r="129" spans="1:12" ht="102" x14ac:dyDescent="0.25">
      <c r="A129" s="399">
        <v>52</v>
      </c>
      <c r="B129" s="395" t="s">
        <v>287</v>
      </c>
      <c r="C129" s="423" t="s">
        <v>26</v>
      </c>
      <c r="D129" s="784"/>
      <c r="E129" s="356" t="s">
        <v>288</v>
      </c>
      <c r="F129" s="414" t="str">
        <f t="shared" si="3"/>
        <v>Climate Change 52Large</v>
      </c>
      <c r="G129" s="468" t="s">
        <v>297</v>
      </c>
      <c r="H129" s="587" t="s">
        <v>33</v>
      </c>
      <c r="I129" s="408" t="s">
        <v>23</v>
      </c>
      <c r="J129" s="401" t="str">
        <f t="shared" si="4"/>
        <v>Are emergency measures to deal with extreme weather events and their potential impacts (i.e. evacuation plan) developed and in place?yes</v>
      </c>
      <c r="K129" s="355" t="s">
        <v>21</v>
      </c>
    </row>
    <row r="130" spans="1:12" ht="102" x14ac:dyDescent="0.25">
      <c r="A130" s="455">
        <v>52</v>
      </c>
      <c r="B130" s="395" t="s">
        <v>287</v>
      </c>
      <c r="C130" s="451" t="s">
        <v>16</v>
      </c>
      <c r="D130" s="456"/>
      <c r="E130" s="457" t="s">
        <v>288</v>
      </c>
      <c r="F130" s="458" t="str">
        <f>_xlfn.CONCAT(B130,A130,C130)</f>
        <v>Climate Change 52Group Certification</v>
      </c>
      <c r="G130" s="468" t="s">
        <v>924</v>
      </c>
      <c r="H130" s="459" t="s">
        <v>19</v>
      </c>
      <c r="I130" s="460" t="s">
        <v>23</v>
      </c>
      <c r="J130" s="401" t="str">
        <f t="shared" si="4"/>
        <v>Are emergency measures to deal with extreme weather events and their potential impacts (i.e. evacuation plan) known by the group members?no</v>
      </c>
      <c r="K130" s="461" t="s">
        <v>925</v>
      </c>
      <c r="L130" s="11" t="s">
        <v>914</v>
      </c>
    </row>
    <row r="131" spans="1:12" ht="102" x14ac:dyDescent="0.25">
      <c r="A131" s="462">
        <v>52</v>
      </c>
      <c r="B131" s="395" t="s">
        <v>287</v>
      </c>
      <c r="C131" s="451" t="s">
        <v>16</v>
      </c>
      <c r="D131" s="456"/>
      <c r="E131" s="463" t="s">
        <v>288</v>
      </c>
      <c r="F131" s="464" t="str">
        <f t="shared" si="3"/>
        <v>Climate Change 52Group Certification</v>
      </c>
      <c r="G131" s="468" t="s">
        <v>924</v>
      </c>
      <c r="H131" s="459" t="s">
        <v>33</v>
      </c>
      <c r="I131" s="460" t="s">
        <v>23</v>
      </c>
      <c r="J131" s="401" t="str">
        <f t="shared" si="4"/>
        <v>Are emergency measures to deal with extreme weather events and their potential impacts (i.e. evacuation plan) known by the group members?yes</v>
      </c>
      <c r="K131" s="465" t="s">
        <v>21</v>
      </c>
      <c r="L131" s="11" t="s">
        <v>914</v>
      </c>
    </row>
    <row r="135" spans="1:12" x14ac:dyDescent="0.25">
      <c r="G135" t="s">
        <v>297</v>
      </c>
    </row>
    <row r="136" spans="1:12" x14ac:dyDescent="0.25">
      <c r="G136" t="s">
        <v>924</v>
      </c>
    </row>
  </sheetData>
  <sheetProtection algorithmName="SHA-512" hashValue="CmVl69U6FdybyVvqX9ttjZrqljwxpi8fRoAF9kXvWQ2JWus9HuxSNJgZd4GUcilaJgG8AFQYDsoepnZZkkucwg==" saltValue="hslCE25VXmSfpbAXOlTAhQ==" spinCount="100000" sheet="1" formatColumns="0" formatRows="0"/>
  <mergeCells count="5">
    <mergeCell ref="E87:E88"/>
    <mergeCell ref="E85:E86"/>
    <mergeCell ref="D128:D129"/>
    <mergeCell ref="D126:D127"/>
    <mergeCell ref="D124:D125"/>
  </mergeCells>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1735D-CFE9-46F5-BE74-29BF9C4529ED}">
  <sheetPr codeName="Sheet13">
    <tabColor rgb="FF00B0F0"/>
  </sheetPr>
  <dimension ref="A1"/>
  <sheetViews>
    <sheetView showGridLines="0" workbookViewId="0">
      <selection activeCell="A28" sqref="A28"/>
    </sheetView>
  </sheetViews>
  <sheetFormatPr defaultRowHeight="15" x14ac:dyDescent="0.25"/>
  <sheetData/>
  <sheetProtection algorithmName="SHA-512" hashValue="mb9uNfw11gsW8otdoY5TCsGdC6ro+pe+U+DB6WZBINcPaEJV3SSNlmJ0/tbg3GxALfoUjxjGGzz/dyXMpsJECA==" saltValue="v287yjGO2Kfm2ZLnOVA6gg=="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98C2-CA3B-4C36-94D4-104747D47859}">
  <sheetPr codeName="Sheet14">
    <tabColor rgb="FF00B0F0"/>
  </sheetPr>
  <dimension ref="A1:I143"/>
  <sheetViews>
    <sheetView zoomScale="90" zoomScaleNormal="90" workbookViewId="0"/>
  </sheetViews>
  <sheetFormatPr defaultRowHeight="15" x14ac:dyDescent="0.25"/>
  <cols>
    <col min="1" max="1" width="10.28515625" customWidth="1"/>
    <col min="2" max="2" width="15.7109375" customWidth="1"/>
    <col min="3" max="3" width="21.85546875" customWidth="1"/>
    <col min="4" max="4" width="35.28515625" customWidth="1"/>
    <col min="5" max="5" width="10.85546875" customWidth="1"/>
    <col min="6" max="6" width="96.5703125" customWidth="1"/>
    <col min="7" max="7" width="51.140625" customWidth="1"/>
    <col min="8" max="9" width="9.140625" style="484"/>
  </cols>
  <sheetData>
    <row r="1" spans="1:9" ht="78.75" x14ac:dyDescent="0.25">
      <c r="A1" s="476" t="s">
        <v>5</v>
      </c>
      <c r="B1" s="474" t="s">
        <v>926</v>
      </c>
      <c r="C1" s="475" t="s">
        <v>9</v>
      </c>
      <c r="D1" s="530" t="s">
        <v>927</v>
      </c>
      <c r="E1" s="548" t="s">
        <v>825</v>
      </c>
      <c r="F1" s="531" t="s">
        <v>928</v>
      </c>
      <c r="G1" s="554" t="s">
        <v>929</v>
      </c>
    </row>
    <row r="2" spans="1:9" s="473" customFormat="1" ht="41.25" customHeight="1" x14ac:dyDescent="0.25">
      <c r="A2" s="841">
        <v>1</v>
      </c>
      <c r="B2" s="842" t="s">
        <v>113</v>
      </c>
      <c r="C2" s="801" t="s">
        <v>114</v>
      </c>
      <c r="D2" s="803" t="s">
        <v>930</v>
      </c>
      <c r="E2" s="549" t="s">
        <v>61</v>
      </c>
      <c r="F2" s="532" t="s">
        <v>931</v>
      </c>
      <c r="G2" s="555"/>
      <c r="H2" s="598"/>
      <c r="I2" s="598"/>
    </row>
    <row r="3" spans="1:9" s="473" customFormat="1" ht="49.5" customHeight="1" x14ac:dyDescent="0.25">
      <c r="A3" s="841"/>
      <c r="B3" s="843"/>
      <c r="C3" s="802"/>
      <c r="D3" s="805"/>
      <c r="E3" s="549" t="s">
        <v>39</v>
      </c>
      <c r="F3" s="532" t="s">
        <v>932</v>
      </c>
      <c r="G3" s="555"/>
      <c r="H3" s="598"/>
      <c r="I3" s="598"/>
    </row>
    <row r="4" spans="1:9" s="473" customFormat="1" ht="85.5" customHeight="1" x14ac:dyDescent="0.25">
      <c r="A4" s="839">
        <v>2</v>
      </c>
      <c r="B4" s="828" t="s">
        <v>812</v>
      </c>
      <c r="C4" s="809" t="s">
        <v>120</v>
      </c>
      <c r="D4" s="814" t="s">
        <v>933</v>
      </c>
      <c r="E4" s="550" t="s">
        <v>61</v>
      </c>
      <c r="F4" s="533" t="s">
        <v>934</v>
      </c>
      <c r="G4" s="555"/>
      <c r="H4" s="598"/>
      <c r="I4" s="598"/>
    </row>
    <row r="5" spans="1:9" s="473" customFormat="1" ht="27.75" customHeight="1" x14ac:dyDescent="0.25">
      <c r="A5" s="839"/>
      <c r="B5" s="829"/>
      <c r="C5" s="811"/>
      <c r="D5" s="816"/>
      <c r="E5" s="550" t="s">
        <v>39</v>
      </c>
      <c r="F5" s="533" t="s">
        <v>21</v>
      </c>
      <c r="G5" s="555"/>
      <c r="H5" s="598"/>
      <c r="I5" s="598"/>
    </row>
    <row r="6" spans="1:9" s="473" customFormat="1" ht="23.25" customHeight="1" x14ac:dyDescent="0.25">
      <c r="A6" s="826">
        <v>3</v>
      </c>
      <c r="B6" s="829"/>
      <c r="C6" s="844" t="s">
        <v>120</v>
      </c>
      <c r="D6" s="803" t="s">
        <v>123</v>
      </c>
      <c r="E6" s="549" t="s">
        <v>61</v>
      </c>
      <c r="F6" s="534" t="s">
        <v>21</v>
      </c>
      <c r="G6" s="555"/>
      <c r="H6" s="598"/>
      <c r="I6" s="598"/>
    </row>
    <row r="7" spans="1:9" s="473" customFormat="1" ht="32.25" customHeight="1" x14ac:dyDescent="0.25">
      <c r="A7" s="827"/>
      <c r="B7" s="829"/>
      <c r="C7" s="845"/>
      <c r="D7" s="805"/>
      <c r="E7" s="549" t="s">
        <v>39</v>
      </c>
      <c r="F7" s="535" t="s">
        <v>124</v>
      </c>
      <c r="G7" s="555"/>
      <c r="H7" s="598"/>
      <c r="I7" s="598"/>
    </row>
    <row r="8" spans="1:9" s="473" customFormat="1" ht="23.25" customHeight="1" x14ac:dyDescent="0.25">
      <c r="A8" s="832">
        <v>4</v>
      </c>
      <c r="B8" s="829"/>
      <c r="C8" s="809" t="s">
        <v>125</v>
      </c>
      <c r="D8" s="847" t="s">
        <v>935</v>
      </c>
      <c r="E8" s="550" t="s">
        <v>61</v>
      </c>
      <c r="F8" s="536" t="s">
        <v>21</v>
      </c>
      <c r="G8" s="555"/>
      <c r="H8" s="598"/>
      <c r="I8" s="598"/>
    </row>
    <row r="9" spans="1:9" s="473" customFormat="1" ht="15" customHeight="1" x14ac:dyDescent="0.25">
      <c r="A9" s="833"/>
      <c r="B9" s="829"/>
      <c r="C9" s="810"/>
      <c r="D9" s="848"/>
      <c r="E9" s="788" t="s">
        <v>95</v>
      </c>
      <c r="F9" s="806" t="s">
        <v>864</v>
      </c>
      <c r="G9" s="555"/>
      <c r="H9" s="598"/>
      <c r="I9" s="598"/>
    </row>
    <row r="10" spans="1:9" s="473" customFormat="1" ht="54" customHeight="1" x14ac:dyDescent="0.25">
      <c r="A10" s="834"/>
      <c r="B10" s="829"/>
      <c r="C10" s="811"/>
      <c r="D10" s="849"/>
      <c r="E10" s="789"/>
      <c r="F10" s="807"/>
      <c r="G10" s="555"/>
      <c r="H10" s="598"/>
      <c r="I10" s="598"/>
    </row>
    <row r="11" spans="1:9" s="473" customFormat="1" ht="22.5" customHeight="1" x14ac:dyDescent="0.25">
      <c r="A11" s="826">
        <v>5</v>
      </c>
      <c r="B11" s="829"/>
      <c r="C11" s="801" t="s">
        <v>125</v>
      </c>
      <c r="D11" s="803" t="s">
        <v>936</v>
      </c>
      <c r="E11" s="549" t="s">
        <v>61</v>
      </c>
      <c r="F11" s="537" t="s">
        <v>21</v>
      </c>
      <c r="G11" s="555"/>
      <c r="H11" s="598"/>
      <c r="I11" s="598"/>
    </row>
    <row r="12" spans="1:9" s="473" customFormat="1" ht="108" customHeight="1" x14ac:dyDescent="0.25">
      <c r="A12" s="827"/>
      <c r="B12" s="829"/>
      <c r="C12" s="802"/>
      <c r="D12" s="805"/>
      <c r="E12" s="549" t="s">
        <v>39</v>
      </c>
      <c r="F12" s="538" t="s">
        <v>937</v>
      </c>
      <c r="G12" s="555"/>
      <c r="H12" s="598"/>
      <c r="I12" s="598"/>
    </row>
    <row r="13" spans="1:9" s="473" customFormat="1" ht="31.5" customHeight="1" x14ac:dyDescent="0.25">
      <c r="A13" s="839">
        <v>6</v>
      </c>
      <c r="B13" s="829"/>
      <c r="C13" s="809" t="s">
        <v>129</v>
      </c>
      <c r="D13" s="814" t="s">
        <v>867</v>
      </c>
      <c r="E13" s="551" t="s">
        <v>61</v>
      </c>
      <c r="F13" s="539" t="s">
        <v>938</v>
      </c>
      <c r="G13" s="555"/>
      <c r="H13" s="598"/>
      <c r="I13" s="598"/>
    </row>
    <row r="14" spans="1:9" s="473" customFormat="1" ht="125.25" customHeight="1" x14ac:dyDescent="0.25">
      <c r="A14" s="839"/>
      <c r="B14" s="829"/>
      <c r="C14" s="811"/>
      <c r="D14" s="816"/>
      <c r="E14" s="550" t="s">
        <v>39</v>
      </c>
      <c r="F14" s="540" t="s">
        <v>138</v>
      </c>
      <c r="G14" s="555"/>
      <c r="H14" s="598"/>
      <c r="I14" s="598"/>
    </row>
    <row r="15" spans="1:9" s="473" customFormat="1" ht="42.75" customHeight="1" x14ac:dyDescent="0.25">
      <c r="A15" s="841">
        <v>7</v>
      </c>
      <c r="B15" s="829"/>
      <c r="C15" s="801" t="s">
        <v>140</v>
      </c>
      <c r="D15" s="803" t="s">
        <v>939</v>
      </c>
      <c r="E15" s="549" t="s">
        <v>61</v>
      </c>
      <c r="F15" s="532" t="s">
        <v>940</v>
      </c>
      <c r="G15" s="555"/>
      <c r="H15" s="598"/>
      <c r="I15" s="598"/>
    </row>
    <row r="16" spans="1:9" s="473" customFormat="1" ht="112.5" customHeight="1" x14ac:dyDescent="0.25">
      <c r="A16" s="841"/>
      <c r="B16" s="829"/>
      <c r="C16" s="817"/>
      <c r="D16" s="804"/>
      <c r="E16" s="794" t="s">
        <v>95</v>
      </c>
      <c r="F16" s="797" t="s">
        <v>941</v>
      </c>
      <c r="G16" s="555"/>
      <c r="H16" s="598"/>
      <c r="I16" s="598"/>
    </row>
    <row r="17" spans="1:9" s="473" customFormat="1" ht="52.5" customHeight="1" x14ac:dyDescent="0.25">
      <c r="A17" s="841"/>
      <c r="B17" s="829"/>
      <c r="C17" s="802"/>
      <c r="D17" s="805"/>
      <c r="E17" s="796"/>
      <c r="F17" s="818"/>
      <c r="G17" s="555"/>
      <c r="H17" s="598"/>
      <c r="I17" s="598"/>
    </row>
    <row r="18" spans="1:9" s="473" customFormat="1" x14ac:dyDescent="0.25">
      <c r="A18" s="839">
        <v>8</v>
      </c>
      <c r="B18" s="829"/>
      <c r="C18" s="809" t="s">
        <v>153</v>
      </c>
      <c r="D18" s="814" t="s">
        <v>880</v>
      </c>
      <c r="E18" s="788" t="s">
        <v>61</v>
      </c>
      <c r="F18" s="790" t="s">
        <v>164</v>
      </c>
      <c r="G18" s="555"/>
      <c r="H18" s="598"/>
      <c r="I18" s="598"/>
    </row>
    <row r="19" spans="1:9" s="473" customFormat="1" ht="25.5" customHeight="1" x14ac:dyDescent="0.25">
      <c r="A19" s="839"/>
      <c r="B19" s="829"/>
      <c r="C19" s="810"/>
      <c r="D19" s="815"/>
      <c r="E19" s="789"/>
      <c r="F19" s="791"/>
      <c r="G19" s="555"/>
      <c r="H19" s="598"/>
      <c r="I19" s="598"/>
    </row>
    <row r="20" spans="1:9" s="473" customFormat="1" ht="25.5" customHeight="1" x14ac:dyDescent="0.25">
      <c r="A20" s="839"/>
      <c r="B20" s="829"/>
      <c r="C20" s="810"/>
      <c r="D20" s="815"/>
      <c r="E20" s="788" t="s">
        <v>39</v>
      </c>
      <c r="F20" s="790" t="s">
        <v>163</v>
      </c>
      <c r="G20" s="555"/>
      <c r="H20" s="598"/>
      <c r="I20" s="598"/>
    </row>
    <row r="21" spans="1:9" s="473" customFormat="1" ht="36" customHeight="1" x14ac:dyDescent="0.25">
      <c r="A21" s="839"/>
      <c r="B21" s="829"/>
      <c r="C21" s="811"/>
      <c r="D21" s="816"/>
      <c r="E21" s="789"/>
      <c r="F21" s="791"/>
      <c r="G21" s="555"/>
      <c r="H21" s="598"/>
      <c r="I21" s="598"/>
    </row>
    <row r="22" spans="1:9" s="473" customFormat="1" ht="81" customHeight="1" x14ac:dyDescent="0.25">
      <c r="A22" s="826">
        <v>9</v>
      </c>
      <c r="B22" s="829"/>
      <c r="C22" s="801" t="s">
        <v>165</v>
      </c>
      <c r="D22" s="803" t="s">
        <v>942</v>
      </c>
      <c r="E22" s="794" t="s">
        <v>61</v>
      </c>
      <c r="F22" s="797" t="s">
        <v>943</v>
      </c>
      <c r="G22" s="555"/>
      <c r="H22" s="598"/>
      <c r="I22" s="598"/>
    </row>
    <row r="23" spans="1:9" s="473" customFormat="1" ht="72.75" customHeight="1" x14ac:dyDescent="0.25">
      <c r="A23" s="840"/>
      <c r="B23" s="829"/>
      <c r="C23" s="817"/>
      <c r="D23" s="804"/>
      <c r="E23" s="796"/>
      <c r="F23" s="798"/>
      <c r="G23" s="555"/>
      <c r="H23" s="598"/>
      <c r="I23" s="598"/>
    </row>
    <row r="24" spans="1:9" s="473" customFormat="1" ht="53.25" customHeight="1" x14ac:dyDescent="0.25">
      <c r="A24" s="840"/>
      <c r="B24" s="829"/>
      <c r="C24" s="817"/>
      <c r="D24" s="804"/>
      <c r="E24" s="794" t="s">
        <v>95</v>
      </c>
      <c r="F24" s="799" t="s">
        <v>944</v>
      </c>
      <c r="G24" s="555"/>
      <c r="H24" s="598"/>
      <c r="I24" s="598"/>
    </row>
    <row r="25" spans="1:9" s="473" customFormat="1" ht="29.25" customHeight="1" x14ac:dyDescent="0.25">
      <c r="A25" s="837"/>
      <c r="B25" s="829"/>
      <c r="C25" s="817"/>
      <c r="D25" s="804"/>
      <c r="E25" s="795"/>
      <c r="F25" s="800"/>
      <c r="G25" s="555"/>
      <c r="H25" s="598"/>
      <c r="I25" s="598"/>
    </row>
    <row r="26" spans="1:9" s="473" customFormat="1" ht="207.75" customHeight="1" x14ac:dyDescent="0.25">
      <c r="A26" s="846">
        <v>10</v>
      </c>
      <c r="B26" s="829"/>
      <c r="C26" s="819" t="s">
        <v>174</v>
      </c>
      <c r="D26" s="813" t="s">
        <v>945</v>
      </c>
      <c r="E26" s="590" t="s">
        <v>61</v>
      </c>
      <c r="F26" s="539" t="s">
        <v>946</v>
      </c>
      <c r="G26" s="555"/>
      <c r="H26" s="598"/>
      <c r="I26" s="598"/>
    </row>
    <row r="27" spans="1:9" s="473" customFormat="1" ht="19.5" customHeight="1" x14ac:dyDescent="0.25">
      <c r="A27" s="846"/>
      <c r="B27" s="829"/>
      <c r="C27" s="819"/>
      <c r="D27" s="813"/>
      <c r="E27" s="792" t="s">
        <v>39</v>
      </c>
      <c r="F27" s="793" t="s">
        <v>21</v>
      </c>
      <c r="G27" s="555"/>
      <c r="H27" s="598"/>
      <c r="I27" s="598"/>
    </row>
    <row r="28" spans="1:9" s="473" customFormat="1" ht="2.25" customHeight="1" x14ac:dyDescent="0.25">
      <c r="A28" s="821"/>
      <c r="B28" s="829"/>
      <c r="C28" s="819"/>
      <c r="D28" s="813"/>
      <c r="E28" s="792"/>
      <c r="F28" s="793"/>
      <c r="G28" s="555"/>
      <c r="H28" s="598"/>
      <c r="I28" s="598"/>
    </row>
    <row r="29" spans="1:9" s="473" customFormat="1" ht="107.25" customHeight="1" x14ac:dyDescent="0.25">
      <c r="A29" s="826">
        <v>11</v>
      </c>
      <c r="B29" s="829"/>
      <c r="C29" s="835" t="s">
        <v>183</v>
      </c>
      <c r="D29" s="804" t="s">
        <v>947</v>
      </c>
      <c r="E29" s="592" t="s">
        <v>61</v>
      </c>
      <c r="F29" s="541" t="s">
        <v>948</v>
      </c>
      <c r="G29" s="555"/>
      <c r="H29" s="598"/>
      <c r="I29" s="598"/>
    </row>
    <row r="30" spans="1:9" s="473" customFormat="1" ht="22.5" customHeight="1" x14ac:dyDescent="0.25">
      <c r="A30" s="837"/>
      <c r="B30" s="829"/>
      <c r="C30" s="836"/>
      <c r="D30" s="838"/>
      <c r="E30" s="549" t="s">
        <v>39</v>
      </c>
      <c r="F30" s="542" t="s">
        <v>21</v>
      </c>
      <c r="G30" s="555"/>
      <c r="H30" s="598"/>
      <c r="I30" s="598"/>
    </row>
    <row r="31" spans="1:9" s="473" customFormat="1" ht="47.25" customHeight="1" x14ac:dyDescent="0.25">
      <c r="A31" s="824">
        <v>12</v>
      </c>
      <c r="B31" s="829"/>
      <c r="C31" s="809" t="s">
        <v>188</v>
      </c>
      <c r="D31" s="815" t="s">
        <v>949</v>
      </c>
      <c r="E31" s="551" t="s">
        <v>22</v>
      </c>
      <c r="F31" s="591" t="s">
        <v>950</v>
      </c>
      <c r="G31" s="555"/>
      <c r="H31" s="598"/>
      <c r="I31" s="598"/>
    </row>
    <row r="32" spans="1:9" s="473" customFormat="1" ht="30.75" customHeight="1" x14ac:dyDescent="0.25">
      <c r="A32" s="821"/>
      <c r="B32" s="829"/>
      <c r="C32" s="811"/>
      <c r="D32" s="816"/>
      <c r="E32" s="551" t="s">
        <v>39</v>
      </c>
      <c r="F32" s="543" t="s">
        <v>21</v>
      </c>
      <c r="G32" s="555"/>
      <c r="H32" s="598"/>
      <c r="I32" s="598"/>
    </row>
    <row r="33" spans="1:9" s="473" customFormat="1" ht="87" customHeight="1" x14ac:dyDescent="0.25">
      <c r="A33" s="826">
        <v>13</v>
      </c>
      <c r="B33" s="829"/>
      <c r="C33" s="801" t="s">
        <v>192</v>
      </c>
      <c r="D33" s="803" t="s">
        <v>951</v>
      </c>
      <c r="E33" s="552" t="s">
        <v>61</v>
      </c>
      <c r="F33" s="544" t="s">
        <v>952</v>
      </c>
      <c r="G33" s="555"/>
      <c r="H33" s="598"/>
      <c r="I33" s="598"/>
    </row>
    <row r="34" spans="1:9" s="473" customFormat="1" ht="27.75" customHeight="1" x14ac:dyDescent="0.25">
      <c r="A34" s="827"/>
      <c r="B34" s="829"/>
      <c r="C34" s="802"/>
      <c r="D34" s="805"/>
      <c r="E34" s="552" t="s">
        <v>39</v>
      </c>
      <c r="F34" s="544" t="s">
        <v>21</v>
      </c>
      <c r="G34" s="555"/>
      <c r="H34" s="598"/>
      <c r="I34" s="598"/>
    </row>
    <row r="35" spans="1:9" s="473" customFormat="1" ht="64.5" customHeight="1" x14ac:dyDescent="0.25">
      <c r="A35" s="825">
        <v>14</v>
      </c>
      <c r="B35" s="829"/>
      <c r="C35" s="809" t="s">
        <v>195</v>
      </c>
      <c r="D35" s="814" t="s">
        <v>953</v>
      </c>
      <c r="E35" s="551" t="s">
        <v>61</v>
      </c>
      <c r="F35" s="539" t="s">
        <v>954</v>
      </c>
      <c r="G35" s="555"/>
      <c r="H35" s="598"/>
      <c r="I35" s="598"/>
    </row>
    <row r="36" spans="1:9" s="473" customFormat="1" ht="24" customHeight="1" x14ac:dyDescent="0.25">
      <c r="A36" s="825"/>
      <c r="B36" s="829"/>
      <c r="C36" s="811"/>
      <c r="D36" s="816"/>
      <c r="E36" s="551" t="s">
        <v>39</v>
      </c>
      <c r="F36" s="539" t="s">
        <v>21</v>
      </c>
      <c r="G36" s="555"/>
      <c r="H36" s="598"/>
      <c r="I36" s="598"/>
    </row>
    <row r="37" spans="1:9" s="473" customFormat="1" ht="25.5" customHeight="1" x14ac:dyDescent="0.25">
      <c r="A37" s="826">
        <v>15</v>
      </c>
      <c r="B37" s="828" t="s">
        <v>198</v>
      </c>
      <c r="C37" s="801" t="s">
        <v>199</v>
      </c>
      <c r="D37" s="803" t="s">
        <v>955</v>
      </c>
      <c r="E37" s="552" t="s">
        <v>61</v>
      </c>
      <c r="F37" s="545" t="s">
        <v>201</v>
      </c>
      <c r="G37" s="555"/>
      <c r="H37" s="598"/>
      <c r="I37" s="598"/>
    </row>
    <row r="38" spans="1:9" s="473" customFormat="1" ht="69" customHeight="1" x14ac:dyDescent="0.25">
      <c r="A38" s="827"/>
      <c r="B38" s="829"/>
      <c r="C38" s="802"/>
      <c r="D38" s="805"/>
      <c r="E38" s="552" t="s">
        <v>39</v>
      </c>
      <c r="F38" s="544" t="s">
        <v>956</v>
      </c>
      <c r="G38" s="555"/>
      <c r="H38" s="598"/>
      <c r="I38" s="598"/>
    </row>
    <row r="39" spans="1:9" s="473" customFormat="1" ht="27" customHeight="1" x14ac:dyDescent="0.25">
      <c r="A39" s="820">
        <v>16</v>
      </c>
      <c r="B39" s="829"/>
      <c r="C39" s="822" t="s">
        <v>207</v>
      </c>
      <c r="D39" s="814" t="s">
        <v>957</v>
      </c>
      <c r="E39" s="551" t="s">
        <v>61</v>
      </c>
      <c r="F39" s="539" t="s">
        <v>21</v>
      </c>
      <c r="G39" s="555"/>
      <c r="H39" s="598"/>
      <c r="I39" s="598"/>
    </row>
    <row r="40" spans="1:9" s="473" customFormat="1" ht="125.25" customHeight="1" x14ac:dyDescent="0.25">
      <c r="A40" s="821"/>
      <c r="B40" s="829"/>
      <c r="C40" s="823"/>
      <c r="D40" s="816"/>
      <c r="E40" s="551" t="s">
        <v>39</v>
      </c>
      <c r="F40" s="546" t="s">
        <v>958</v>
      </c>
      <c r="G40" s="555"/>
      <c r="H40" s="598"/>
      <c r="I40" s="598"/>
    </row>
    <row r="41" spans="1:9" s="473" customFormat="1" ht="41.25" customHeight="1" x14ac:dyDescent="0.25">
      <c r="A41" s="826">
        <v>17</v>
      </c>
      <c r="B41" s="829"/>
      <c r="C41" s="801" t="s">
        <v>959</v>
      </c>
      <c r="D41" s="803" t="s">
        <v>960</v>
      </c>
      <c r="E41" s="552" t="s">
        <v>61</v>
      </c>
      <c r="F41" s="544" t="s">
        <v>961</v>
      </c>
      <c r="G41" s="555"/>
      <c r="H41" s="598"/>
      <c r="I41" s="598"/>
    </row>
    <row r="42" spans="1:9" s="473" customFormat="1" ht="60" customHeight="1" thickBot="1" x14ac:dyDescent="0.3">
      <c r="A42" s="831"/>
      <c r="B42" s="830"/>
      <c r="C42" s="808"/>
      <c r="D42" s="812"/>
      <c r="E42" s="553" t="s">
        <v>39</v>
      </c>
      <c r="F42" s="547" t="s">
        <v>962</v>
      </c>
      <c r="G42" s="556"/>
      <c r="H42" s="598"/>
      <c r="I42" s="598"/>
    </row>
    <row r="43" spans="1:9" s="484" customFormat="1" x14ac:dyDescent="0.25">
      <c r="A43" s="599"/>
      <c r="B43" s="599"/>
      <c r="C43" s="599"/>
      <c r="D43" s="599"/>
      <c r="E43" s="599"/>
      <c r="F43" s="599"/>
    </row>
    <row r="44" spans="1:9" s="484" customFormat="1" x14ac:dyDescent="0.25">
      <c r="A44" s="599"/>
      <c r="B44" s="599"/>
      <c r="C44" s="599"/>
      <c r="D44" s="599"/>
      <c r="E44" s="599"/>
      <c r="F44" s="599"/>
    </row>
    <row r="45" spans="1:9" s="484" customFormat="1" x14ac:dyDescent="0.25">
      <c r="A45" s="599"/>
      <c r="B45" s="599"/>
      <c r="C45" s="599"/>
      <c r="D45" s="599"/>
      <c r="E45" s="599"/>
      <c r="F45" s="599"/>
    </row>
    <row r="46" spans="1:9" s="484" customFormat="1" x14ac:dyDescent="0.25">
      <c r="A46" s="599"/>
      <c r="B46" s="599"/>
      <c r="C46" s="599"/>
      <c r="D46" s="599"/>
      <c r="E46" s="599"/>
      <c r="F46" s="599"/>
    </row>
    <row r="47" spans="1:9" s="484" customFormat="1" x14ac:dyDescent="0.25">
      <c r="A47" s="599"/>
      <c r="B47" s="599"/>
      <c r="C47" s="599"/>
      <c r="D47" s="599"/>
      <c r="E47" s="599"/>
      <c r="F47" s="599"/>
    </row>
    <row r="48" spans="1:9" s="484" customFormat="1" x14ac:dyDescent="0.25">
      <c r="A48" s="599"/>
      <c r="B48" s="599"/>
      <c r="C48" s="599"/>
      <c r="D48" s="599"/>
      <c r="E48" s="599"/>
      <c r="F48" s="599"/>
    </row>
    <row r="49" spans="1:6" s="484" customFormat="1" x14ac:dyDescent="0.25">
      <c r="A49" s="599"/>
      <c r="B49" s="599"/>
      <c r="C49" s="599"/>
      <c r="D49" s="599"/>
      <c r="E49" s="599"/>
      <c r="F49" s="599"/>
    </row>
    <row r="50" spans="1:6" x14ac:dyDescent="0.25">
      <c r="A50" s="109"/>
      <c r="B50" s="109"/>
      <c r="C50" s="109"/>
      <c r="D50" s="109"/>
      <c r="E50" s="109"/>
      <c r="F50" s="109"/>
    </row>
    <row r="51" spans="1:6" x14ac:dyDescent="0.25">
      <c r="A51" s="109"/>
      <c r="B51" s="109"/>
      <c r="C51" s="109"/>
      <c r="D51" s="109"/>
      <c r="E51" s="109"/>
      <c r="F51" s="109"/>
    </row>
    <row r="52" spans="1:6" x14ac:dyDescent="0.25">
      <c r="A52" s="109"/>
      <c r="B52" s="109"/>
      <c r="C52" s="109"/>
      <c r="D52" s="109"/>
      <c r="E52" s="109"/>
      <c r="F52" s="109"/>
    </row>
    <row r="53" spans="1:6" x14ac:dyDescent="0.25">
      <c r="A53" s="109"/>
      <c r="B53" s="109"/>
      <c r="C53" s="109"/>
      <c r="D53" s="109"/>
      <c r="E53" s="109"/>
      <c r="F53" s="109"/>
    </row>
    <row r="54" spans="1:6" x14ac:dyDescent="0.25">
      <c r="A54" s="109"/>
      <c r="B54" s="109"/>
      <c r="C54" s="109"/>
      <c r="D54" s="109"/>
      <c r="E54" s="109"/>
      <c r="F54" s="109"/>
    </row>
    <row r="55" spans="1:6" x14ac:dyDescent="0.25">
      <c r="A55" s="109"/>
      <c r="B55" s="109"/>
      <c r="C55" s="109"/>
      <c r="D55" s="109"/>
      <c r="E55" s="109"/>
      <c r="F55" s="109"/>
    </row>
    <row r="56" spans="1:6" x14ac:dyDescent="0.25">
      <c r="A56" s="109"/>
      <c r="B56" s="109"/>
      <c r="C56" s="109"/>
      <c r="D56" s="109"/>
      <c r="E56" s="109"/>
      <c r="F56" s="109"/>
    </row>
    <row r="57" spans="1:6" x14ac:dyDescent="0.25">
      <c r="A57" s="109"/>
      <c r="B57" s="109"/>
      <c r="C57" s="109"/>
      <c r="D57" s="109"/>
      <c r="E57" s="109"/>
      <c r="F57" s="109"/>
    </row>
    <row r="58" spans="1:6" x14ac:dyDescent="0.25">
      <c r="A58" s="109"/>
      <c r="B58" s="109"/>
      <c r="C58" s="109"/>
      <c r="D58" s="109"/>
      <c r="E58" s="109"/>
      <c r="F58" s="109"/>
    </row>
    <row r="59" spans="1:6" x14ac:dyDescent="0.25">
      <c r="A59" s="109"/>
      <c r="B59" s="109"/>
      <c r="C59" s="109"/>
      <c r="D59" s="109"/>
      <c r="E59" s="109"/>
      <c r="F59" s="109"/>
    </row>
    <row r="60" spans="1:6" x14ac:dyDescent="0.25">
      <c r="A60" s="109"/>
      <c r="B60" s="109"/>
      <c r="C60" s="109"/>
      <c r="D60" s="109"/>
      <c r="E60" s="109"/>
      <c r="F60" s="109"/>
    </row>
    <row r="61" spans="1:6" x14ac:dyDescent="0.25">
      <c r="A61" s="109"/>
      <c r="B61" s="109"/>
      <c r="C61" s="109"/>
      <c r="D61" s="109"/>
      <c r="E61" s="109"/>
      <c r="F61" s="109"/>
    </row>
    <row r="62" spans="1:6" x14ac:dyDescent="0.25">
      <c r="A62" s="109"/>
      <c r="B62" s="109"/>
      <c r="C62" s="109"/>
      <c r="D62" s="109"/>
      <c r="E62" s="109"/>
      <c r="F62" s="109"/>
    </row>
    <row r="63" spans="1:6" x14ac:dyDescent="0.25">
      <c r="A63" s="109"/>
      <c r="B63" s="109"/>
      <c r="C63" s="109"/>
      <c r="D63" s="109"/>
      <c r="E63" s="109"/>
      <c r="F63" s="109"/>
    </row>
    <row r="64" spans="1:6" x14ac:dyDescent="0.25">
      <c r="A64" s="109"/>
      <c r="B64" s="109"/>
      <c r="C64" s="109"/>
      <c r="D64" s="109"/>
      <c r="E64" s="109"/>
      <c r="F64" s="109"/>
    </row>
    <row r="65" spans="1:6" x14ac:dyDescent="0.25">
      <c r="A65" s="109"/>
      <c r="B65" s="109"/>
      <c r="C65" s="109"/>
      <c r="D65" s="109"/>
      <c r="E65" s="109"/>
      <c r="F65" s="109"/>
    </row>
    <row r="66" spans="1:6" x14ac:dyDescent="0.25">
      <c r="A66" s="109"/>
      <c r="B66" s="109"/>
      <c r="C66" s="109"/>
      <c r="D66" s="109"/>
      <c r="E66" s="109"/>
      <c r="F66" s="109"/>
    </row>
    <row r="67" spans="1:6" x14ac:dyDescent="0.25">
      <c r="A67" s="109"/>
      <c r="B67" s="109"/>
      <c r="C67" s="109"/>
      <c r="D67" s="109"/>
      <c r="E67" s="109"/>
      <c r="F67" s="109"/>
    </row>
    <row r="68" spans="1:6" x14ac:dyDescent="0.25">
      <c r="A68" s="109"/>
      <c r="B68" s="109"/>
      <c r="C68" s="109"/>
      <c r="D68" s="109"/>
      <c r="E68" s="109"/>
      <c r="F68" s="109"/>
    </row>
    <row r="69" spans="1:6" x14ac:dyDescent="0.25">
      <c r="A69" s="109"/>
      <c r="B69" s="109"/>
      <c r="C69" s="109"/>
      <c r="D69" s="109"/>
      <c r="E69" s="109"/>
      <c r="F69" s="109"/>
    </row>
    <row r="70" spans="1:6" x14ac:dyDescent="0.25">
      <c r="A70" s="109"/>
      <c r="B70" s="109"/>
      <c r="C70" s="109"/>
      <c r="D70" s="109"/>
      <c r="E70" s="109"/>
      <c r="F70" s="109"/>
    </row>
    <row r="71" spans="1:6" x14ac:dyDescent="0.25">
      <c r="A71" s="109"/>
      <c r="B71" s="109"/>
      <c r="C71" s="109"/>
      <c r="D71" s="109"/>
      <c r="E71" s="109"/>
      <c r="F71" s="109"/>
    </row>
    <row r="72" spans="1:6" x14ac:dyDescent="0.25">
      <c r="A72" s="109"/>
      <c r="B72" s="109"/>
      <c r="C72" s="109"/>
      <c r="D72" s="109"/>
      <c r="E72" s="109"/>
      <c r="F72" s="109"/>
    </row>
    <row r="73" spans="1:6" x14ac:dyDescent="0.25">
      <c r="A73" s="109"/>
      <c r="B73" s="109"/>
      <c r="C73" s="109"/>
      <c r="D73" s="109"/>
      <c r="E73" s="109"/>
      <c r="F73" s="109"/>
    </row>
    <row r="74" spans="1:6" x14ac:dyDescent="0.25">
      <c r="A74" s="109"/>
      <c r="B74" s="109"/>
      <c r="C74" s="109"/>
      <c r="D74" s="109"/>
      <c r="E74" s="109"/>
      <c r="F74" s="109"/>
    </row>
    <row r="75" spans="1:6" x14ac:dyDescent="0.25">
      <c r="A75" s="109"/>
      <c r="B75" s="109"/>
      <c r="C75" s="109"/>
      <c r="D75" s="109"/>
      <c r="E75" s="109"/>
      <c r="F75" s="109"/>
    </row>
    <row r="76" spans="1:6" x14ac:dyDescent="0.25">
      <c r="A76" s="109"/>
      <c r="B76" s="109"/>
      <c r="C76" s="109"/>
      <c r="D76" s="109"/>
      <c r="E76" s="109"/>
      <c r="F76" s="109"/>
    </row>
    <row r="77" spans="1:6" x14ac:dyDescent="0.25">
      <c r="A77" s="109"/>
      <c r="B77" s="109"/>
      <c r="C77" s="109"/>
      <c r="D77" s="109"/>
      <c r="E77" s="109"/>
      <c r="F77" s="109"/>
    </row>
    <row r="78" spans="1:6" x14ac:dyDescent="0.25">
      <c r="A78" s="109"/>
      <c r="B78" s="109"/>
      <c r="C78" s="109"/>
      <c r="D78" s="109"/>
      <c r="E78" s="109"/>
      <c r="F78" s="109"/>
    </row>
    <row r="79" spans="1:6" x14ac:dyDescent="0.25">
      <c r="A79" s="109"/>
      <c r="B79" s="109"/>
      <c r="C79" s="109"/>
      <c r="D79" s="109"/>
      <c r="E79" s="109"/>
      <c r="F79" s="109"/>
    </row>
    <row r="80" spans="1:6" x14ac:dyDescent="0.25">
      <c r="A80" s="109"/>
      <c r="B80" s="109"/>
      <c r="C80" s="109"/>
      <c r="D80" s="109"/>
      <c r="E80" s="109"/>
      <c r="F80" s="109"/>
    </row>
    <row r="81" spans="1:6" x14ac:dyDescent="0.25">
      <c r="A81" s="109"/>
      <c r="B81" s="109"/>
      <c r="C81" s="109"/>
      <c r="D81" s="109"/>
      <c r="E81" s="109"/>
      <c r="F81" s="109"/>
    </row>
    <row r="82" spans="1:6" x14ac:dyDescent="0.25">
      <c r="A82" s="109"/>
      <c r="B82" s="109"/>
      <c r="C82" s="109"/>
      <c r="D82" s="109"/>
      <c r="E82" s="109"/>
      <c r="F82" s="109"/>
    </row>
    <row r="83" spans="1:6" x14ac:dyDescent="0.25">
      <c r="A83" s="109"/>
      <c r="B83" s="109"/>
      <c r="C83" s="109"/>
      <c r="D83" s="109"/>
      <c r="E83" s="109"/>
      <c r="F83" s="109"/>
    </row>
    <row r="84" spans="1:6" x14ac:dyDescent="0.25">
      <c r="A84" s="109"/>
      <c r="B84" s="109"/>
      <c r="C84" s="109"/>
      <c r="D84" s="109"/>
      <c r="E84" s="109"/>
      <c r="F84" s="109"/>
    </row>
    <row r="85" spans="1:6" x14ac:dyDescent="0.25">
      <c r="A85" s="109"/>
      <c r="B85" s="109"/>
      <c r="C85" s="109"/>
      <c r="D85" s="109"/>
      <c r="E85" s="109"/>
      <c r="F85" s="109"/>
    </row>
    <row r="86" spans="1:6" x14ac:dyDescent="0.25">
      <c r="A86" s="109"/>
      <c r="B86" s="109"/>
      <c r="C86" s="109"/>
      <c r="D86" s="109"/>
      <c r="E86" s="109"/>
      <c r="F86" s="109"/>
    </row>
    <row r="87" spans="1:6" x14ac:dyDescent="0.25">
      <c r="A87" s="109"/>
      <c r="B87" s="109"/>
      <c r="C87" s="109"/>
      <c r="D87" s="109"/>
      <c r="E87" s="109"/>
      <c r="F87" s="109"/>
    </row>
    <row r="88" spans="1:6" x14ac:dyDescent="0.25">
      <c r="A88" s="109"/>
      <c r="B88" s="109"/>
      <c r="C88" s="109"/>
      <c r="D88" s="109"/>
      <c r="E88" s="109"/>
      <c r="F88" s="109"/>
    </row>
    <row r="89" spans="1:6" x14ac:dyDescent="0.25">
      <c r="A89" s="109"/>
      <c r="B89" s="109"/>
      <c r="C89" s="109"/>
      <c r="D89" s="109"/>
      <c r="E89" s="109"/>
      <c r="F89" s="109"/>
    </row>
    <row r="90" spans="1:6" x14ac:dyDescent="0.25">
      <c r="A90" s="109"/>
      <c r="B90" s="109"/>
      <c r="C90" s="109"/>
      <c r="D90" s="109"/>
      <c r="E90" s="109"/>
      <c r="F90" s="109"/>
    </row>
    <row r="91" spans="1:6" x14ac:dyDescent="0.25">
      <c r="A91" s="109"/>
      <c r="B91" s="109"/>
      <c r="C91" s="109"/>
      <c r="D91" s="109"/>
      <c r="E91" s="109"/>
      <c r="F91" s="109"/>
    </row>
    <row r="92" spans="1:6" x14ac:dyDescent="0.25">
      <c r="A92" s="109"/>
      <c r="B92" s="109"/>
      <c r="C92" s="109"/>
      <c r="D92" s="109"/>
      <c r="E92" s="109"/>
      <c r="F92" s="109"/>
    </row>
    <row r="93" spans="1:6" x14ac:dyDescent="0.25">
      <c r="A93" s="109"/>
      <c r="B93" s="109"/>
      <c r="C93" s="109"/>
      <c r="D93" s="109"/>
      <c r="E93" s="109"/>
      <c r="F93" s="109"/>
    </row>
    <row r="94" spans="1:6" x14ac:dyDescent="0.25">
      <c r="A94" s="109"/>
      <c r="B94" s="109"/>
      <c r="C94" s="109"/>
      <c r="D94" s="109"/>
      <c r="E94" s="109"/>
      <c r="F94" s="109"/>
    </row>
    <row r="95" spans="1:6" x14ac:dyDescent="0.25">
      <c r="A95" s="109"/>
      <c r="B95" s="109"/>
      <c r="C95" s="109"/>
      <c r="D95" s="109"/>
      <c r="E95" s="109"/>
      <c r="F95" s="109"/>
    </row>
    <row r="96" spans="1:6" x14ac:dyDescent="0.25">
      <c r="A96" s="109"/>
      <c r="B96" s="109"/>
      <c r="C96" s="109"/>
      <c r="D96" s="109"/>
      <c r="E96" s="109"/>
      <c r="F96" s="109"/>
    </row>
    <row r="97" spans="1:6" x14ac:dyDescent="0.25">
      <c r="A97" s="109"/>
      <c r="B97" s="109"/>
      <c r="C97" s="109"/>
      <c r="D97" s="109"/>
      <c r="E97" s="109"/>
      <c r="F97" s="109"/>
    </row>
    <row r="98" spans="1:6" x14ac:dyDescent="0.25">
      <c r="A98" s="109"/>
      <c r="B98" s="109"/>
      <c r="C98" s="109"/>
      <c r="D98" s="109"/>
      <c r="E98" s="109"/>
      <c r="F98" s="109"/>
    </row>
    <row r="99" spans="1:6" x14ac:dyDescent="0.25">
      <c r="A99" s="109"/>
      <c r="B99" s="109"/>
      <c r="C99" s="109"/>
      <c r="D99" s="109"/>
      <c r="E99" s="109"/>
      <c r="F99" s="109"/>
    </row>
    <row r="100" spans="1:6" x14ac:dyDescent="0.25">
      <c r="A100" s="109"/>
      <c r="B100" s="109"/>
      <c r="C100" s="109"/>
      <c r="D100" s="109"/>
      <c r="E100" s="109"/>
      <c r="F100" s="109"/>
    </row>
    <row r="101" spans="1:6" x14ac:dyDescent="0.25">
      <c r="A101" s="109"/>
      <c r="B101" s="109"/>
      <c r="C101" s="109"/>
      <c r="D101" s="109"/>
      <c r="E101" s="109"/>
      <c r="F101" s="109"/>
    </row>
    <row r="102" spans="1:6" x14ac:dyDescent="0.25">
      <c r="A102" s="109"/>
      <c r="B102" s="109"/>
      <c r="C102" s="109"/>
      <c r="D102" s="109"/>
      <c r="E102" s="109"/>
      <c r="F102" s="109"/>
    </row>
    <row r="103" spans="1:6" x14ac:dyDescent="0.25">
      <c r="A103" s="109"/>
      <c r="B103" s="109"/>
      <c r="C103" s="109"/>
      <c r="D103" s="109"/>
      <c r="E103" s="109"/>
      <c r="F103" s="109"/>
    </row>
    <row r="104" spans="1:6" x14ac:dyDescent="0.25">
      <c r="A104" s="109"/>
      <c r="B104" s="109"/>
      <c r="C104" s="109"/>
      <c r="D104" s="109"/>
      <c r="E104" s="109"/>
      <c r="F104" s="109"/>
    </row>
    <row r="105" spans="1:6" x14ac:dyDescent="0.25">
      <c r="A105" s="109"/>
      <c r="B105" s="109"/>
      <c r="C105" s="109"/>
      <c r="D105" s="109"/>
      <c r="E105" s="109"/>
      <c r="F105" s="109"/>
    </row>
    <row r="106" spans="1:6" x14ac:dyDescent="0.25">
      <c r="A106" s="109"/>
      <c r="B106" s="109"/>
      <c r="C106" s="109"/>
      <c r="D106" s="109"/>
      <c r="E106" s="109"/>
      <c r="F106" s="109"/>
    </row>
    <row r="107" spans="1:6" x14ac:dyDescent="0.25">
      <c r="A107" s="109"/>
      <c r="B107" s="109"/>
      <c r="C107" s="109"/>
      <c r="D107" s="109"/>
      <c r="E107" s="109"/>
      <c r="F107" s="109"/>
    </row>
    <row r="108" spans="1:6" x14ac:dyDescent="0.25">
      <c r="A108" s="109"/>
      <c r="B108" s="109"/>
      <c r="C108" s="109"/>
      <c r="D108" s="109"/>
      <c r="E108" s="109"/>
      <c r="F108" s="109"/>
    </row>
    <row r="109" spans="1:6" x14ac:dyDescent="0.25">
      <c r="A109" s="109"/>
      <c r="B109" s="109"/>
      <c r="C109" s="109"/>
      <c r="D109" s="109"/>
      <c r="E109" s="109"/>
      <c r="F109" s="109"/>
    </row>
    <row r="110" spans="1:6" x14ac:dyDescent="0.25">
      <c r="A110" s="109"/>
      <c r="B110" s="109"/>
      <c r="C110" s="109"/>
      <c r="D110" s="109"/>
      <c r="E110" s="109"/>
      <c r="F110" s="109"/>
    </row>
    <row r="111" spans="1:6" x14ac:dyDescent="0.25">
      <c r="A111" s="109"/>
      <c r="B111" s="109"/>
      <c r="C111" s="109"/>
      <c r="D111" s="109"/>
      <c r="E111" s="109"/>
      <c r="F111" s="109"/>
    </row>
    <row r="112" spans="1:6" x14ac:dyDescent="0.25">
      <c r="A112" s="109"/>
      <c r="B112" s="109"/>
      <c r="C112" s="109"/>
      <c r="D112" s="109"/>
      <c r="E112" s="109"/>
      <c r="F112" s="109"/>
    </row>
    <row r="113" spans="1:6" x14ac:dyDescent="0.25">
      <c r="A113" s="109"/>
      <c r="B113" s="109"/>
      <c r="C113" s="109"/>
      <c r="D113" s="109"/>
      <c r="E113" s="109"/>
      <c r="F113" s="109"/>
    </row>
    <row r="114" spans="1:6" x14ac:dyDescent="0.25">
      <c r="A114" s="109"/>
      <c r="B114" s="109"/>
      <c r="C114" s="109"/>
      <c r="D114" s="109"/>
      <c r="E114" s="109"/>
      <c r="F114" s="109"/>
    </row>
    <row r="115" spans="1:6" x14ac:dyDescent="0.25">
      <c r="A115" s="109"/>
      <c r="B115" s="109"/>
      <c r="C115" s="109"/>
      <c r="D115" s="109"/>
      <c r="E115" s="109"/>
      <c r="F115" s="109"/>
    </row>
    <row r="116" spans="1:6" x14ac:dyDescent="0.25">
      <c r="A116" s="109"/>
      <c r="B116" s="109"/>
      <c r="C116" s="109"/>
      <c r="D116" s="109"/>
      <c r="E116" s="109"/>
      <c r="F116" s="109"/>
    </row>
    <row r="117" spans="1:6" x14ac:dyDescent="0.25">
      <c r="A117" s="109"/>
      <c r="B117" s="109"/>
      <c r="C117" s="109"/>
      <c r="D117" s="109"/>
      <c r="E117" s="109"/>
      <c r="F117" s="109"/>
    </row>
    <row r="118" spans="1:6" x14ac:dyDescent="0.25">
      <c r="A118" s="109"/>
      <c r="B118" s="109"/>
      <c r="C118" s="109"/>
      <c r="D118" s="109"/>
      <c r="E118" s="109"/>
      <c r="F118" s="109"/>
    </row>
    <row r="119" spans="1:6" x14ac:dyDescent="0.25">
      <c r="A119" s="109"/>
      <c r="B119" s="109"/>
      <c r="C119" s="109"/>
      <c r="D119" s="109"/>
      <c r="E119" s="109"/>
      <c r="F119" s="109"/>
    </row>
    <row r="120" spans="1:6" x14ac:dyDescent="0.25">
      <c r="A120" s="109"/>
      <c r="B120" s="109"/>
      <c r="C120" s="109"/>
      <c r="D120" s="109"/>
      <c r="E120" s="109"/>
      <c r="F120" s="109"/>
    </row>
    <row r="121" spans="1:6" x14ac:dyDescent="0.25">
      <c r="A121" s="109"/>
      <c r="B121" s="109"/>
      <c r="C121" s="109"/>
      <c r="D121" s="109"/>
      <c r="E121" s="109"/>
      <c r="F121" s="109"/>
    </row>
    <row r="122" spans="1:6" x14ac:dyDescent="0.25">
      <c r="A122" s="109"/>
      <c r="B122" s="109"/>
      <c r="C122" s="109"/>
      <c r="D122" s="109"/>
      <c r="E122" s="109"/>
      <c r="F122" s="109"/>
    </row>
    <row r="123" spans="1:6" x14ac:dyDescent="0.25">
      <c r="A123" s="109"/>
      <c r="B123" s="109"/>
      <c r="C123" s="109"/>
      <c r="D123" s="109"/>
      <c r="E123" s="109"/>
      <c r="F123" s="109"/>
    </row>
    <row r="124" spans="1:6" x14ac:dyDescent="0.25">
      <c r="A124" s="109"/>
      <c r="B124" s="109"/>
      <c r="C124" s="109"/>
      <c r="D124" s="109"/>
      <c r="E124" s="109"/>
      <c r="F124" s="109"/>
    </row>
    <row r="125" spans="1:6" x14ac:dyDescent="0.25">
      <c r="A125" s="109"/>
      <c r="B125" s="109"/>
      <c r="C125" s="109"/>
      <c r="D125" s="109"/>
      <c r="E125" s="109"/>
      <c r="F125" s="109"/>
    </row>
    <row r="126" spans="1:6" x14ac:dyDescent="0.25">
      <c r="A126" s="109"/>
      <c r="B126" s="109"/>
      <c r="C126" s="109"/>
      <c r="D126" s="109"/>
      <c r="E126" s="109"/>
      <c r="F126" s="109"/>
    </row>
    <row r="127" spans="1:6" x14ac:dyDescent="0.25">
      <c r="A127" s="109"/>
      <c r="B127" s="109"/>
      <c r="C127" s="109"/>
      <c r="D127" s="109"/>
      <c r="E127" s="109"/>
      <c r="F127" s="109"/>
    </row>
    <row r="128" spans="1:6" x14ac:dyDescent="0.25">
      <c r="A128" s="109"/>
      <c r="B128" s="109"/>
      <c r="C128" s="109"/>
      <c r="D128" s="109"/>
      <c r="E128" s="109"/>
      <c r="F128" s="109"/>
    </row>
    <row r="129" spans="1:6" x14ac:dyDescent="0.25">
      <c r="A129" s="109"/>
      <c r="B129" s="109"/>
      <c r="C129" s="109"/>
      <c r="D129" s="109"/>
      <c r="E129" s="109"/>
      <c r="F129" s="109"/>
    </row>
    <row r="130" spans="1:6" x14ac:dyDescent="0.25">
      <c r="A130" s="109"/>
      <c r="B130" s="109"/>
      <c r="C130" s="109"/>
      <c r="D130" s="109"/>
      <c r="E130" s="109"/>
      <c r="F130" s="109"/>
    </row>
    <row r="131" spans="1:6" x14ac:dyDescent="0.25">
      <c r="A131" s="109"/>
      <c r="B131" s="109"/>
      <c r="C131" s="109"/>
      <c r="D131" s="109"/>
      <c r="E131" s="109"/>
      <c r="F131" s="109"/>
    </row>
    <row r="132" spans="1:6" x14ac:dyDescent="0.25">
      <c r="A132" s="109"/>
      <c r="B132" s="109"/>
      <c r="C132" s="109"/>
      <c r="D132" s="109"/>
      <c r="E132" s="109"/>
      <c r="F132" s="109"/>
    </row>
    <row r="133" spans="1:6" x14ac:dyDescent="0.25">
      <c r="A133" s="109"/>
      <c r="B133" s="109"/>
      <c r="C133" s="109"/>
      <c r="D133" s="109"/>
      <c r="E133" s="109"/>
      <c r="F133" s="109"/>
    </row>
    <row r="134" spans="1:6" x14ac:dyDescent="0.25">
      <c r="A134" s="109"/>
      <c r="B134" s="109"/>
      <c r="C134" s="109"/>
      <c r="D134" s="109"/>
      <c r="E134" s="109"/>
      <c r="F134" s="109"/>
    </row>
    <row r="135" spans="1:6" x14ac:dyDescent="0.25">
      <c r="A135" s="109"/>
      <c r="B135" s="109"/>
      <c r="C135" s="109"/>
      <c r="D135" s="109"/>
      <c r="E135" s="109"/>
      <c r="F135" s="109"/>
    </row>
    <row r="136" spans="1:6" x14ac:dyDescent="0.25">
      <c r="A136" s="109"/>
      <c r="B136" s="109"/>
      <c r="C136" s="109"/>
      <c r="D136" s="109"/>
      <c r="E136" s="109"/>
      <c r="F136" s="109"/>
    </row>
    <row r="137" spans="1:6" x14ac:dyDescent="0.25">
      <c r="A137" s="109"/>
      <c r="B137" s="109"/>
      <c r="C137" s="109"/>
      <c r="D137" s="109"/>
      <c r="E137" s="109"/>
      <c r="F137" s="109"/>
    </row>
    <row r="138" spans="1:6" x14ac:dyDescent="0.25">
      <c r="A138" s="109"/>
      <c r="B138" s="109"/>
      <c r="C138" s="109"/>
      <c r="D138" s="109"/>
      <c r="E138" s="109"/>
      <c r="F138" s="109"/>
    </row>
    <row r="139" spans="1:6" x14ac:dyDescent="0.25">
      <c r="A139" s="109"/>
      <c r="B139" s="109"/>
      <c r="C139" s="109"/>
      <c r="D139" s="109"/>
      <c r="E139" s="109"/>
      <c r="F139" s="109"/>
    </row>
    <row r="140" spans="1:6" x14ac:dyDescent="0.25">
      <c r="A140" s="109"/>
      <c r="B140" s="109"/>
      <c r="C140" s="109"/>
      <c r="D140" s="109"/>
      <c r="E140" s="109"/>
      <c r="F140" s="109"/>
    </row>
    <row r="141" spans="1:6" x14ac:dyDescent="0.25">
      <c r="A141" s="109"/>
      <c r="B141" s="109"/>
      <c r="C141" s="109"/>
      <c r="D141" s="109"/>
      <c r="E141" s="109"/>
      <c r="F141" s="109"/>
    </row>
    <row r="142" spans="1:6" x14ac:dyDescent="0.25">
      <c r="A142" s="109"/>
      <c r="B142" s="109"/>
      <c r="C142" s="109"/>
      <c r="D142" s="109"/>
      <c r="E142" s="109"/>
      <c r="F142" s="109"/>
    </row>
    <row r="143" spans="1:6" x14ac:dyDescent="0.25">
      <c r="A143" s="109"/>
      <c r="B143" s="109"/>
      <c r="C143" s="109"/>
      <c r="D143" s="109"/>
      <c r="E143" s="109"/>
      <c r="F143" s="109"/>
    </row>
  </sheetData>
  <sheetProtection algorithmName="SHA-512" hashValue="fnEr34yUY6hqyaNCS9tOXzBV965JM5ns9mLsgAuzvMj/mNaUP3piRfIwMIX6OOkhcPMBWkVTO/D/O6icB2RePg==" saltValue="ZrNVF4Ukt0aEWDFc+KkK9A==" spinCount="100000" sheet="1" objects="1" scenarios="1"/>
  <mergeCells count="68">
    <mergeCell ref="A2:A3"/>
    <mergeCell ref="B2:B3"/>
    <mergeCell ref="D2:D3"/>
    <mergeCell ref="A4:A5"/>
    <mergeCell ref="B4:B36"/>
    <mergeCell ref="D4:D5"/>
    <mergeCell ref="A6:A7"/>
    <mergeCell ref="C6:C7"/>
    <mergeCell ref="D6:D7"/>
    <mergeCell ref="A26:A28"/>
    <mergeCell ref="A13:A14"/>
    <mergeCell ref="D13:D14"/>
    <mergeCell ref="A15:A17"/>
    <mergeCell ref="C8:C10"/>
    <mergeCell ref="D8:D10"/>
    <mergeCell ref="A33:A34"/>
    <mergeCell ref="A8:A10"/>
    <mergeCell ref="D11:D12"/>
    <mergeCell ref="C11:C12"/>
    <mergeCell ref="A11:A12"/>
    <mergeCell ref="C29:C30"/>
    <mergeCell ref="A29:A30"/>
    <mergeCell ref="C22:C25"/>
    <mergeCell ref="D29:D30"/>
    <mergeCell ref="A18:A21"/>
    <mergeCell ref="A22:A25"/>
    <mergeCell ref="D31:D32"/>
    <mergeCell ref="C31:C32"/>
    <mergeCell ref="A39:A40"/>
    <mergeCell ref="C39:C40"/>
    <mergeCell ref="D39:D40"/>
    <mergeCell ref="C33:C34"/>
    <mergeCell ref="C35:C36"/>
    <mergeCell ref="C37:C38"/>
    <mergeCell ref="A31:A32"/>
    <mergeCell ref="D33:D34"/>
    <mergeCell ref="A35:A36"/>
    <mergeCell ref="D35:D36"/>
    <mergeCell ref="A37:A38"/>
    <mergeCell ref="B37:B42"/>
    <mergeCell ref="D37:D38"/>
    <mergeCell ref="A41:A42"/>
    <mergeCell ref="C2:C3"/>
    <mergeCell ref="D15:D17"/>
    <mergeCell ref="F9:F10"/>
    <mergeCell ref="E9:E10"/>
    <mergeCell ref="C41:C42"/>
    <mergeCell ref="C18:C21"/>
    <mergeCell ref="D41:D42"/>
    <mergeCell ref="D26:D28"/>
    <mergeCell ref="D18:D21"/>
    <mergeCell ref="D22:D25"/>
    <mergeCell ref="C4:C5"/>
    <mergeCell ref="C13:C14"/>
    <mergeCell ref="C15:C17"/>
    <mergeCell ref="E16:E17"/>
    <mergeCell ref="F16:F17"/>
    <mergeCell ref="C26:C28"/>
    <mergeCell ref="E18:E19"/>
    <mergeCell ref="F18:F19"/>
    <mergeCell ref="E20:E21"/>
    <mergeCell ref="F20:F21"/>
    <mergeCell ref="E27:E28"/>
    <mergeCell ref="F27:F28"/>
    <mergeCell ref="E24:E25"/>
    <mergeCell ref="E22:E23"/>
    <mergeCell ref="F22:F23"/>
    <mergeCell ref="F24: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1CEC-EEE2-4EAF-B699-F943BE27E848}">
  <sheetPr codeName="Sheet3">
    <tabColor rgb="FFFFC000"/>
  </sheetPr>
  <dimension ref="A1:J366"/>
  <sheetViews>
    <sheetView zoomScale="80" zoomScaleNormal="80" workbookViewId="0">
      <pane xSplit="1" ySplit="2" topLeftCell="F6" activePane="bottomRight" state="frozen"/>
      <selection pane="topRight" activeCell="C1" sqref="C1"/>
      <selection pane="bottomLeft" activeCell="A8" sqref="A8"/>
      <selection pane="bottomRight" activeCell="I147" sqref="I147"/>
    </sheetView>
  </sheetViews>
  <sheetFormatPr defaultColWidth="9.140625" defaultRowHeight="12.75" x14ac:dyDescent="0.2"/>
  <cols>
    <col min="1" max="1" width="9.85546875" style="94" customWidth="1"/>
    <col min="2" max="2" width="19.140625" style="202" customWidth="1"/>
    <col min="3" max="3" width="18.42578125" style="217" customWidth="1"/>
    <col min="4" max="4" width="21.7109375" style="210" customWidth="1"/>
    <col min="5" max="5" width="15.42578125" style="102" customWidth="1"/>
    <col min="6" max="6" width="49" style="93" customWidth="1"/>
    <col min="7" max="7" width="11.5703125" style="94" customWidth="1"/>
    <col min="8" max="8" width="15.85546875" style="93" customWidth="1"/>
    <col min="9" max="9" width="129" style="94" customWidth="1"/>
    <col min="10" max="10" width="75.140625" style="94" customWidth="1"/>
    <col min="11" max="16384" width="9.140625" style="94"/>
  </cols>
  <sheetData>
    <row r="1" spans="1:10" ht="45.75" customHeight="1" x14ac:dyDescent="0.2">
      <c r="A1" s="294"/>
      <c r="C1" s="471"/>
      <c r="F1" s="293"/>
      <c r="G1" s="294"/>
      <c r="H1" s="293"/>
      <c r="I1" s="294"/>
      <c r="J1" s="294"/>
    </row>
    <row r="2" spans="1:10" ht="47.25" x14ac:dyDescent="0.2">
      <c r="A2" s="95" t="s">
        <v>5</v>
      </c>
      <c r="B2" s="219" t="s">
        <v>6</v>
      </c>
      <c r="C2" s="211" t="s">
        <v>7</v>
      </c>
      <c r="D2" s="203" t="s">
        <v>8</v>
      </c>
      <c r="E2" s="101" t="s">
        <v>9</v>
      </c>
      <c r="F2" s="267" t="s">
        <v>10</v>
      </c>
      <c r="G2" s="95" t="s">
        <v>11</v>
      </c>
      <c r="H2" s="271" t="s">
        <v>12</v>
      </c>
      <c r="I2" s="96" t="s">
        <v>13</v>
      </c>
      <c r="J2" s="218" t="s">
        <v>14</v>
      </c>
    </row>
    <row r="3" spans="1:10" s="76" customFormat="1" ht="20.25" customHeight="1" x14ac:dyDescent="0.25">
      <c r="A3" s="177"/>
      <c r="B3" s="201" t="s">
        <v>15</v>
      </c>
      <c r="C3" s="212"/>
      <c r="D3" s="204"/>
      <c r="E3" s="179"/>
      <c r="F3" s="268"/>
      <c r="G3" s="177"/>
      <c r="H3" s="268"/>
      <c r="I3" s="177"/>
      <c r="J3" s="80"/>
    </row>
    <row r="4" spans="1:10" s="75" customFormat="1" ht="34.5" customHeight="1" x14ac:dyDescent="0.25">
      <c r="A4" s="628">
        <v>1</v>
      </c>
      <c r="B4" s="566"/>
      <c r="C4" s="214" t="s">
        <v>16</v>
      </c>
      <c r="D4" s="208"/>
      <c r="E4" s="580" t="s">
        <v>17</v>
      </c>
      <c r="F4" s="647" t="s">
        <v>18</v>
      </c>
      <c r="G4" s="76" t="s">
        <v>19</v>
      </c>
      <c r="H4" s="586" t="s">
        <v>20</v>
      </c>
      <c r="I4" s="256" t="s">
        <v>21</v>
      </c>
      <c r="J4" s="76"/>
    </row>
    <row r="5" spans="1:10" ht="48" customHeight="1" x14ac:dyDescent="0.2">
      <c r="A5" s="629"/>
      <c r="B5" s="566"/>
      <c r="C5" s="214" t="s">
        <v>16</v>
      </c>
      <c r="D5" s="208"/>
      <c r="E5" s="580" t="s">
        <v>17</v>
      </c>
      <c r="F5" s="648"/>
      <c r="G5" s="77" t="s">
        <v>22</v>
      </c>
      <c r="H5" s="147" t="s">
        <v>23</v>
      </c>
      <c r="I5" s="77" t="s">
        <v>24</v>
      </c>
      <c r="J5" s="188" t="s">
        <v>25</v>
      </c>
    </row>
    <row r="6" spans="1:10" ht="33.75" customHeight="1" x14ac:dyDescent="0.2">
      <c r="A6" s="629"/>
      <c r="B6" s="566"/>
      <c r="C6" s="214" t="s">
        <v>26</v>
      </c>
      <c r="D6" s="208"/>
      <c r="E6" s="580" t="s">
        <v>17</v>
      </c>
      <c r="F6" s="647" t="s">
        <v>27</v>
      </c>
      <c r="G6" s="76" t="s">
        <v>19</v>
      </c>
      <c r="H6" s="586" t="s">
        <v>20</v>
      </c>
      <c r="I6" s="256" t="s">
        <v>21</v>
      </c>
      <c r="J6" s="188"/>
    </row>
    <row r="7" spans="1:10" ht="52.5" customHeight="1" x14ac:dyDescent="0.2">
      <c r="A7" s="630"/>
      <c r="B7" s="566"/>
      <c r="C7" s="214" t="s">
        <v>26</v>
      </c>
      <c r="D7" s="208"/>
      <c r="E7" s="580" t="s">
        <v>17</v>
      </c>
      <c r="F7" s="648"/>
      <c r="G7" s="77" t="s">
        <v>22</v>
      </c>
      <c r="H7" s="147" t="s">
        <v>23</v>
      </c>
      <c r="I7" s="77" t="s">
        <v>28</v>
      </c>
      <c r="J7" s="188" t="s">
        <v>29</v>
      </c>
    </row>
    <row r="8" spans="1:10" s="73" customFormat="1" ht="84.75" customHeight="1" x14ac:dyDescent="0.25">
      <c r="A8" s="633">
        <v>2</v>
      </c>
      <c r="B8" s="635" t="s">
        <v>30</v>
      </c>
      <c r="C8" s="53" t="s">
        <v>16</v>
      </c>
      <c r="D8" s="205"/>
      <c r="E8" s="584" t="s">
        <v>31</v>
      </c>
      <c r="F8" s="622" t="s">
        <v>32</v>
      </c>
      <c r="G8" s="584" t="s">
        <v>33</v>
      </c>
      <c r="H8" s="583" t="s">
        <v>20</v>
      </c>
      <c r="I8" s="181" t="s">
        <v>34</v>
      </c>
      <c r="J8" s="584"/>
    </row>
    <row r="9" spans="1:10" s="73" customFormat="1" ht="66.75" customHeight="1" x14ac:dyDescent="0.25">
      <c r="A9" s="657"/>
      <c r="B9" s="636"/>
      <c r="C9" s="53" t="s">
        <v>16</v>
      </c>
      <c r="D9" s="205"/>
      <c r="E9" s="584" t="s">
        <v>31</v>
      </c>
      <c r="F9" s="624"/>
      <c r="G9" s="584" t="s">
        <v>19</v>
      </c>
      <c r="H9" s="582" t="s">
        <v>20</v>
      </c>
      <c r="I9" s="228" t="s">
        <v>35</v>
      </c>
      <c r="J9" s="584"/>
    </row>
    <row r="10" spans="1:10" s="73" customFormat="1" ht="86.25" customHeight="1" x14ac:dyDescent="0.25">
      <c r="A10" s="657"/>
      <c r="B10" s="636"/>
      <c r="C10" s="53" t="s">
        <v>26</v>
      </c>
      <c r="D10" s="205"/>
      <c r="E10" s="584" t="s">
        <v>36</v>
      </c>
      <c r="F10" s="660" t="s">
        <v>37</v>
      </c>
      <c r="G10" s="584" t="s">
        <v>33</v>
      </c>
      <c r="H10" s="583" t="s">
        <v>23</v>
      </c>
      <c r="I10" s="228" t="s">
        <v>38</v>
      </c>
      <c r="J10" s="584"/>
    </row>
    <row r="11" spans="1:10" s="76" customFormat="1" ht="67.5" customHeight="1" x14ac:dyDescent="0.25">
      <c r="A11" s="634"/>
      <c r="B11" s="636"/>
      <c r="C11" s="62" t="s">
        <v>26</v>
      </c>
      <c r="D11" s="206"/>
      <c r="E11" s="585" t="s">
        <v>36</v>
      </c>
      <c r="F11" s="661"/>
      <c r="G11" s="569" t="s">
        <v>39</v>
      </c>
      <c r="H11" s="272" t="s">
        <v>23</v>
      </c>
      <c r="I11" s="228" t="s">
        <v>40</v>
      </c>
      <c r="J11" s="584"/>
    </row>
    <row r="12" spans="1:10" s="76" customFormat="1" ht="93.75" customHeight="1" x14ac:dyDescent="0.25">
      <c r="A12" s="633">
        <v>3</v>
      </c>
      <c r="B12" s="636"/>
      <c r="C12" s="53" t="s">
        <v>16</v>
      </c>
      <c r="D12" s="205"/>
      <c r="E12" s="584" t="s">
        <v>41</v>
      </c>
      <c r="F12" s="619" t="s">
        <v>42</v>
      </c>
      <c r="G12" s="584" t="s">
        <v>33</v>
      </c>
      <c r="H12" s="582" t="s">
        <v>20</v>
      </c>
      <c r="I12" s="284" t="s">
        <v>43</v>
      </c>
      <c r="J12" s="584" t="s">
        <v>44</v>
      </c>
    </row>
    <row r="13" spans="1:10" s="76" customFormat="1" ht="25.5" customHeight="1" x14ac:dyDescent="0.25">
      <c r="A13" s="634"/>
      <c r="B13" s="636"/>
      <c r="C13" s="53" t="s">
        <v>16</v>
      </c>
      <c r="D13" s="205"/>
      <c r="E13" s="584" t="s">
        <v>41</v>
      </c>
      <c r="F13" s="621"/>
      <c r="G13" s="584" t="s">
        <v>19</v>
      </c>
      <c r="H13" s="582" t="s">
        <v>20</v>
      </c>
      <c r="I13" s="181" t="s">
        <v>21</v>
      </c>
      <c r="J13" s="584"/>
    </row>
    <row r="14" spans="1:10" s="76" customFormat="1" ht="57" customHeight="1" x14ac:dyDescent="0.25">
      <c r="A14" s="633">
        <v>4</v>
      </c>
      <c r="B14" s="636"/>
      <c r="C14" s="53" t="s">
        <v>16</v>
      </c>
      <c r="D14" s="207"/>
      <c r="E14" s="584" t="s">
        <v>45</v>
      </c>
      <c r="F14" s="584" t="s">
        <v>46</v>
      </c>
      <c r="G14" s="585" t="s">
        <v>33</v>
      </c>
      <c r="H14" s="582" t="s">
        <v>20</v>
      </c>
      <c r="I14" s="584" t="s">
        <v>47</v>
      </c>
      <c r="J14" s="585"/>
    </row>
    <row r="15" spans="1:10" s="76" customFormat="1" ht="42" customHeight="1" x14ac:dyDescent="0.25">
      <c r="A15" s="634"/>
      <c r="B15" s="636"/>
      <c r="C15" s="53" t="s">
        <v>16</v>
      </c>
      <c r="D15" s="207"/>
      <c r="E15" s="584" t="s">
        <v>45</v>
      </c>
      <c r="F15" s="584" t="s">
        <v>46</v>
      </c>
      <c r="G15" s="585" t="s">
        <v>19</v>
      </c>
      <c r="H15" s="582" t="s">
        <v>20</v>
      </c>
      <c r="I15" s="584" t="s">
        <v>48</v>
      </c>
      <c r="J15" s="585"/>
    </row>
    <row r="16" spans="1:10" s="76" customFormat="1" ht="42" customHeight="1" x14ac:dyDescent="0.25">
      <c r="A16" s="633">
        <v>5</v>
      </c>
      <c r="B16" s="636"/>
      <c r="C16" s="53" t="s">
        <v>16</v>
      </c>
      <c r="D16" s="205"/>
      <c r="E16" s="584" t="s">
        <v>41</v>
      </c>
      <c r="F16" s="622" t="s">
        <v>49</v>
      </c>
      <c r="G16" s="584" t="s">
        <v>33</v>
      </c>
      <c r="H16" s="582" t="s">
        <v>23</v>
      </c>
      <c r="I16" s="284" t="s">
        <v>50</v>
      </c>
      <c r="J16" s="584" t="s">
        <v>51</v>
      </c>
    </row>
    <row r="17" spans="1:10" s="76" customFormat="1" ht="42" customHeight="1" x14ac:dyDescent="0.25">
      <c r="A17" s="634"/>
      <c r="B17" s="636"/>
      <c r="C17" s="53" t="s">
        <v>16</v>
      </c>
      <c r="D17" s="205"/>
      <c r="E17" s="584" t="s">
        <v>41</v>
      </c>
      <c r="F17" s="624"/>
      <c r="G17" s="584" t="s">
        <v>19</v>
      </c>
      <c r="H17" s="582" t="s">
        <v>23</v>
      </c>
      <c r="I17" s="181" t="s">
        <v>21</v>
      </c>
      <c r="J17" s="584" t="s">
        <v>52</v>
      </c>
    </row>
    <row r="18" spans="1:10" s="76" customFormat="1" ht="42" customHeight="1" x14ac:dyDescent="0.25">
      <c r="A18" s="633">
        <v>6</v>
      </c>
      <c r="B18" s="636"/>
      <c r="C18" s="53" t="s">
        <v>16</v>
      </c>
      <c r="D18" s="205"/>
      <c r="E18" s="584" t="s">
        <v>45</v>
      </c>
      <c r="F18" s="622" t="s">
        <v>53</v>
      </c>
      <c r="G18" s="584" t="s">
        <v>33</v>
      </c>
      <c r="H18" s="582" t="s">
        <v>54</v>
      </c>
      <c r="I18" s="284" t="s">
        <v>55</v>
      </c>
      <c r="J18" s="584" t="s">
        <v>56</v>
      </c>
    </row>
    <row r="19" spans="1:10" s="76" customFormat="1" ht="42" customHeight="1" x14ac:dyDescent="0.25">
      <c r="A19" s="634"/>
      <c r="B19" s="639"/>
      <c r="C19" s="53" t="s">
        <v>16</v>
      </c>
      <c r="D19" s="205"/>
      <c r="E19" s="584" t="s">
        <v>45</v>
      </c>
      <c r="F19" s="624"/>
      <c r="G19" s="584" t="s">
        <v>19</v>
      </c>
      <c r="H19" s="582" t="s">
        <v>23</v>
      </c>
      <c r="I19" s="181" t="s">
        <v>21</v>
      </c>
      <c r="J19" s="584" t="s">
        <v>57</v>
      </c>
    </row>
    <row r="20" spans="1:10" ht="22.5" customHeight="1" x14ac:dyDescent="0.2">
      <c r="A20" s="628">
        <v>7</v>
      </c>
      <c r="B20" s="665" t="s">
        <v>58</v>
      </c>
      <c r="C20" s="53" t="s">
        <v>16</v>
      </c>
      <c r="D20" s="205"/>
      <c r="E20" s="584" t="s">
        <v>59</v>
      </c>
      <c r="F20" s="622" t="s">
        <v>60</v>
      </c>
      <c r="G20" s="584" t="s">
        <v>61</v>
      </c>
      <c r="H20" s="583" t="s">
        <v>23</v>
      </c>
      <c r="I20" s="181" t="s">
        <v>21</v>
      </c>
      <c r="J20" s="584" t="s">
        <v>62</v>
      </c>
    </row>
    <row r="21" spans="1:10" ht="41.25" customHeight="1" x14ac:dyDescent="0.2">
      <c r="A21" s="630"/>
      <c r="B21" s="666"/>
      <c r="C21" s="53" t="s">
        <v>16</v>
      </c>
      <c r="D21" s="205"/>
      <c r="E21" s="584" t="s">
        <v>63</v>
      </c>
      <c r="F21" s="624"/>
      <c r="G21" s="584" t="s">
        <v>64</v>
      </c>
      <c r="H21" s="582" t="s">
        <v>23</v>
      </c>
      <c r="I21" s="228" t="s">
        <v>65</v>
      </c>
      <c r="J21" s="584" t="s">
        <v>66</v>
      </c>
    </row>
    <row r="22" spans="1:10" ht="27.6" customHeight="1" x14ac:dyDescent="0.2">
      <c r="A22" s="628">
        <v>8</v>
      </c>
      <c r="B22" s="666"/>
      <c r="C22" s="53" t="s">
        <v>16</v>
      </c>
      <c r="D22" s="205"/>
      <c r="E22" s="584" t="s">
        <v>67</v>
      </c>
      <c r="F22" s="619" t="s">
        <v>68</v>
      </c>
      <c r="G22" s="584" t="s">
        <v>61</v>
      </c>
      <c r="H22" s="582" t="s">
        <v>23</v>
      </c>
      <c r="I22" s="181" t="s">
        <v>21</v>
      </c>
      <c r="J22" s="584"/>
    </row>
    <row r="23" spans="1:10" ht="38.25" x14ac:dyDescent="0.2">
      <c r="A23" s="630"/>
      <c r="B23" s="666"/>
      <c r="C23" s="53" t="s">
        <v>16</v>
      </c>
      <c r="D23" s="205"/>
      <c r="E23" s="584" t="s">
        <v>67</v>
      </c>
      <c r="F23" s="621"/>
      <c r="G23" s="584" t="s">
        <v>64</v>
      </c>
      <c r="H23" s="582" t="s">
        <v>23</v>
      </c>
      <c r="I23" s="181" t="s">
        <v>69</v>
      </c>
      <c r="J23" s="584"/>
    </row>
    <row r="24" spans="1:10" ht="20.25" customHeight="1" x14ac:dyDescent="0.2">
      <c r="A24" s="628">
        <v>9</v>
      </c>
      <c r="B24" s="666"/>
      <c r="C24" s="53" t="s">
        <v>16</v>
      </c>
      <c r="D24" s="205"/>
      <c r="E24" s="584" t="s">
        <v>70</v>
      </c>
      <c r="F24" s="622" t="s">
        <v>71</v>
      </c>
      <c r="G24" s="584" t="s">
        <v>61</v>
      </c>
      <c r="H24" s="582" t="s">
        <v>23</v>
      </c>
      <c r="I24" s="181" t="s">
        <v>21</v>
      </c>
      <c r="J24" s="584"/>
    </row>
    <row r="25" spans="1:10" ht="63.75" x14ac:dyDescent="0.2">
      <c r="A25" s="630"/>
      <c r="B25" s="667"/>
      <c r="C25" s="53" t="s">
        <v>16</v>
      </c>
      <c r="D25" s="205"/>
      <c r="E25" s="584" t="s">
        <v>70</v>
      </c>
      <c r="F25" s="624"/>
      <c r="G25" s="584" t="s">
        <v>64</v>
      </c>
      <c r="H25" s="582" t="s">
        <v>23</v>
      </c>
      <c r="I25" s="584" t="s">
        <v>72</v>
      </c>
      <c r="J25" s="584"/>
    </row>
    <row r="26" spans="1:10" s="76" customFormat="1" ht="24.95" customHeight="1" x14ac:dyDescent="0.25">
      <c r="A26" s="177"/>
      <c r="B26" s="292" t="s">
        <v>73</v>
      </c>
      <c r="C26" s="212"/>
      <c r="D26" s="204"/>
      <c r="E26" s="178"/>
      <c r="F26" s="177"/>
      <c r="G26" s="177"/>
      <c r="H26" s="268"/>
      <c r="I26" s="177"/>
      <c r="J26" s="80"/>
    </row>
    <row r="27" spans="1:10" s="75" customFormat="1" ht="104.25" customHeight="1" x14ac:dyDescent="0.25">
      <c r="A27" s="633">
        <v>10</v>
      </c>
      <c r="B27" s="662" t="s">
        <v>74</v>
      </c>
      <c r="C27" s="213" t="s">
        <v>16</v>
      </c>
      <c r="D27" s="205" t="s">
        <v>75</v>
      </c>
      <c r="E27" s="195" t="s">
        <v>76</v>
      </c>
      <c r="F27" s="619" t="s">
        <v>77</v>
      </c>
      <c r="G27" s="584" t="s">
        <v>61</v>
      </c>
      <c r="H27" s="582" t="s">
        <v>20</v>
      </c>
      <c r="I27" s="197" t="s">
        <v>78</v>
      </c>
      <c r="J27" s="73" t="s">
        <v>79</v>
      </c>
    </row>
    <row r="28" spans="1:10" s="75" customFormat="1" ht="35.25" customHeight="1" x14ac:dyDescent="0.25">
      <c r="A28" s="657"/>
      <c r="B28" s="663"/>
      <c r="C28" s="213" t="s">
        <v>16</v>
      </c>
      <c r="D28" s="205" t="s">
        <v>75</v>
      </c>
      <c r="E28" s="195" t="s">
        <v>76</v>
      </c>
      <c r="F28" s="621"/>
      <c r="G28" s="584" t="s">
        <v>19</v>
      </c>
      <c r="H28" s="582" t="s">
        <v>20</v>
      </c>
      <c r="I28" s="181" t="s">
        <v>21</v>
      </c>
      <c r="J28" s="73"/>
    </row>
    <row r="29" spans="1:10" s="75" customFormat="1" ht="108" customHeight="1" x14ac:dyDescent="0.25">
      <c r="A29" s="657"/>
      <c r="B29" s="662" t="s">
        <v>74</v>
      </c>
      <c r="C29" s="213" t="s">
        <v>26</v>
      </c>
      <c r="D29" s="205" t="s">
        <v>75</v>
      </c>
      <c r="E29" s="195" t="s">
        <v>76</v>
      </c>
      <c r="F29" s="619" t="s">
        <v>80</v>
      </c>
      <c r="G29" s="584" t="s">
        <v>61</v>
      </c>
      <c r="H29" s="582" t="s">
        <v>20</v>
      </c>
      <c r="I29" s="197" t="s">
        <v>81</v>
      </c>
      <c r="J29" s="73"/>
    </row>
    <row r="30" spans="1:10" s="75" customFormat="1" ht="38.25" customHeight="1" x14ac:dyDescent="0.25">
      <c r="A30" s="634"/>
      <c r="B30" s="663"/>
      <c r="C30" s="213" t="s">
        <v>26</v>
      </c>
      <c r="D30" s="205" t="s">
        <v>75</v>
      </c>
      <c r="E30" s="195" t="s">
        <v>76</v>
      </c>
      <c r="F30" s="621"/>
      <c r="G30" s="584" t="s">
        <v>19</v>
      </c>
      <c r="H30" s="582" t="s">
        <v>23</v>
      </c>
      <c r="I30" s="229" t="s">
        <v>21</v>
      </c>
      <c r="J30" s="73"/>
    </row>
    <row r="31" spans="1:10" s="75" customFormat="1" ht="104.25" customHeight="1" x14ac:dyDescent="0.25">
      <c r="A31" s="633">
        <v>11</v>
      </c>
      <c r="B31" s="662" t="s">
        <v>74</v>
      </c>
      <c r="C31" s="213" t="s">
        <v>16</v>
      </c>
      <c r="D31" s="205" t="s">
        <v>75</v>
      </c>
      <c r="E31" s="195" t="s">
        <v>76</v>
      </c>
      <c r="F31" s="619" t="s">
        <v>82</v>
      </c>
      <c r="G31" s="584" t="s">
        <v>61</v>
      </c>
      <c r="H31" s="582" t="s">
        <v>20</v>
      </c>
      <c r="I31" s="197" t="s">
        <v>83</v>
      </c>
      <c r="J31" s="73" t="s">
        <v>79</v>
      </c>
    </row>
    <row r="32" spans="1:10" s="75" customFormat="1" ht="35.25" customHeight="1" x14ac:dyDescent="0.25">
      <c r="A32" s="657"/>
      <c r="B32" s="663"/>
      <c r="C32" s="213" t="s">
        <v>16</v>
      </c>
      <c r="D32" s="205" t="s">
        <v>75</v>
      </c>
      <c r="E32" s="195" t="s">
        <v>76</v>
      </c>
      <c r="F32" s="621"/>
      <c r="G32" s="584" t="s">
        <v>19</v>
      </c>
      <c r="H32" s="582" t="s">
        <v>20</v>
      </c>
      <c r="I32" s="181" t="s">
        <v>21</v>
      </c>
      <c r="J32" s="73"/>
    </row>
    <row r="33" spans="1:10" s="75" customFormat="1" ht="108" customHeight="1" x14ac:dyDescent="0.25">
      <c r="A33" s="657"/>
      <c r="B33" s="662" t="s">
        <v>74</v>
      </c>
      <c r="C33" s="213" t="s">
        <v>26</v>
      </c>
      <c r="D33" s="205" t="s">
        <v>75</v>
      </c>
      <c r="E33" s="195" t="s">
        <v>76</v>
      </c>
      <c r="F33" s="619" t="s">
        <v>84</v>
      </c>
      <c r="G33" s="584" t="s">
        <v>61</v>
      </c>
      <c r="H33" s="582" t="s">
        <v>20</v>
      </c>
      <c r="I33" s="197" t="s">
        <v>85</v>
      </c>
      <c r="J33" s="73"/>
    </row>
    <row r="34" spans="1:10" s="75" customFormat="1" ht="38.25" customHeight="1" x14ac:dyDescent="0.25">
      <c r="A34" s="634"/>
      <c r="B34" s="663"/>
      <c r="C34" s="213" t="s">
        <v>26</v>
      </c>
      <c r="D34" s="205" t="s">
        <v>75</v>
      </c>
      <c r="E34" s="195" t="s">
        <v>76</v>
      </c>
      <c r="F34" s="621"/>
      <c r="G34" s="584" t="s">
        <v>19</v>
      </c>
      <c r="H34" s="582" t="s">
        <v>23</v>
      </c>
      <c r="I34" s="229" t="s">
        <v>21</v>
      </c>
      <c r="J34" s="73"/>
    </row>
    <row r="35" spans="1:10" s="75" customFormat="1" ht="45" customHeight="1" x14ac:dyDescent="0.25">
      <c r="A35" s="633">
        <v>12</v>
      </c>
      <c r="B35" s="662" t="s">
        <v>74</v>
      </c>
      <c r="C35" s="213" t="s">
        <v>16</v>
      </c>
      <c r="D35" s="205" t="s">
        <v>75</v>
      </c>
      <c r="E35" s="195" t="s">
        <v>86</v>
      </c>
      <c r="F35" s="622" t="s">
        <v>87</v>
      </c>
      <c r="G35" s="584" t="s">
        <v>61</v>
      </c>
      <c r="H35" s="582" t="s">
        <v>20</v>
      </c>
      <c r="I35" s="229" t="s">
        <v>21</v>
      </c>
      <c r="J35" s="183"/>
    </row>
    <row r="36" spans="1:10" s="75" customFormat="1" ht="77.25" customHeight="1" x14ac:dyDescent="0.25">
      <c r="A36" s="634"/>
      <c r="B36" s="663"/>
      <c r="C36" s="213" t="s">
        <v>16</v>
      </c>
      <c r="D36" s="205" t="s">
        <v>75</v>
      </c>
      <c r="E36" s="195" t="s">
        <v>86</v>
      </c>
      <c r="F36" s="624"/>
      <c r="G36" s="584" t="s">
        <v>39</v>
      </c>
      <c r="H36" s="582" t="s">
        <v>20</v>
      </c>
      <c r="I36" s="198" t="s">
        <v>88</v>
      </c>
      <c r="J36" s="183"/>
    </row>
    <row r="37" spans="1:10" s="75" customFormat="1" ht="72" customHeight="1" x14ac:dyDescent="0.25">
      <c r="A37" s="633">
        <v>13</v>
      </c>
      <c r="B37" s="291"/>
      <c r="C37" s="213" t="s">
        <v>16</v>
      </c>
      <c r="D37" s="205" t="s">
        <v>75</v>
      </c>
      <c r="E37" s="195" t="s">
        <v>89</v>
      </c>
      <c r="F37" s="622" t="s">
        <v>90</v>
      </c>
      <c r="G37" s="584" t="s">
        <v>33</v>
      </c>
      <c r="H37" s="582" t="s">
        <v>20</v>
      </c>
      <c r="I37" s="229" t="s">
        <v>21</v>
      </c>
      <c r="J37" s="183" t="s">
        <v>91</v>
      </c>
    </row>
    <row r="38" spans="1:10" s="75" customFormat="1" ht="103.5" customHeight="1" x14ac:dyDescent="0.25">
      <c r="A38" s="657"/>
      <c r="B38" s="291"/>
      <c r="C38" s="213" t="s">
        <v>16</v>
      </c>
      <c r="D38" s="205" t="s">
        <v>75</v>
      </c>
      <c r="E38" s="195" t="s">
        <v>89</v>
      </c>
      <c r="F38" s="624"/>
      <c r="G38" s="584" t="s">
        <v>19</v>
      </c>
      <c r="H38" s="582" t="s">
        <v>20</v>
      </c>
      <c r="I38" s="285" t="s">
        <v>92</v>
      </c>
      <c r="J38" s="180" t="s">
        <v>93</v>
      </c>
    </row>
    <row r="39" spans="1:10" s="75" customFormat="1" ht="32.25" customHeight="1" x14ac:dyDescent="0.25">
      <c r="A39" s="657"/>
      <c r="B39" s="291"/>
      <c r="C39" s="213" t="s">
        <v>26</v>
      </c>
      <c r="D39" s="205" t="s">
        <v>75</v>
      </c>
      <c r="E39" s="195" t="s">
        <v>89</v>
      </c>
      <c r="F39" s="622" t="s">
        <v>94</v>
      </c>
      <c r="G39" s="584" t="s">
        <v>61</v>
      </c>
      <c r="H39" s="582" t="s">
        <v>20</v>
      </c>
      <c r="I39" s="229" t="s">
        <v>21</v>
      </c>
      <c r="J39" s="183"/>
    </row>
    <row r="40" spans="1:10" s="75" customFormat="1" ht="87.75" customHeight="1" x14ac:dyDescent="0.25">
      <c r="A40" s="634"/>
      <c r="B40" s="291"/>
      <c r="C40" s="213" t="s">
        <v>26</v>
      </c>
      <c r="D40" s="205" t="s">
        <v>75</v>
      </c>
      <c r="E40" s="195" t="s">
        <v>89</v>
      </c>
      <c r="F40" s="624"/>
      <c r="G40" s="584" t="s">
        <v>95</v>
      </c>
      <c r="H40" s="582" t="s">
        <v>20</v>
      </c>
      <c r="I40" s="197" t="s">
        <v>96</v>
      </c>
      <c r="J40" s="418"/>
    </row>
    <row r="41" spans="1:10" s="76" customFormat="1" ht="42" customHeight="1" x14ac:dyDescent="0.25">
      <c r="A41" s="628">
        <v>14</v>
      </c>
      <c r="B41" s="662" t="s">
        <v>97</v>
      </c>
      <c r="C41" s="214" t="s">
        <v>23</v>
      </c>
      <c r="D41" s="206"/>
      <c r="E41" s="76" t="s">
        <v>98</v>
      </c>
      <c r="F41" s="628" t="s">
        <v>99</v>
      </c>
      <c r="G41" s="76" t="s">
        <v>61</v>
      </c>
      <c r="H41" s="586" t="s">
        <v>23</v>
      </c>
      <c r="I41" s="200" t="s">
        <v>100</v>
      </c>
      <c r="J41" s="419"/>
    </row>
    <row r="42" spans="1:10" s="76" customFormat="1" ht="41.25" customHeight="1" x14ac:dyDescent="0.25">
      <c r="A42" s="630"/>
      <c r="B42" s="670"/>
      <c r="C42" s="214" t="s">
        <v>23</v>
      </c>
      <c r="D42" s="206"/>
      <c r="E42" s="76" t="s">
        <v>98</v>
      </c>
      <c r="F42" s="630"/>
      <c r="G42" s="76" t="s">
        <v>39</v>
      </c>
      <c r="H42" s="586" t="s">
        <v>23</v>
      </c>
      <c r="I42" s="200" t="s">
        <v>101</v>
      </c>
      <c r="J42" s="419"/>
    </row>
    <row r="43" spans="1:10" s="76" customFormat="1" ht="45.75" customHeight="1" x14ac:dyDescent="0.25">
      <c r="A43" s="628">
        <v>15</v>
      </c>
      <c r="B43" s="670"/>
      <c r="C43" s="62" t="s">
        <v>23</v>
      </c>
      <c r="D43" s="206"/>
      <c r="E43" s="580" t="s">
        <v>102</v>
      </c>
      <c r="F43" s="628" t="s">
        <v>103</v>
      </c>
      <c r="G43" s="76" t="s">
        <v>61</v>
      </c>
      <c r="H43" s="586" t="s">
        <v>23</v>
      </c>
      <c r="I43" s="200" t="s">
        <v>104</v>
      </c>
      <c r="J43" s="419"/>
    </row>
    <row r="44" spans="1:10" s="76" customFormat="1" ht="42.75" customHeight="1" x14ac:dyDescent="0.25">
      <c r="A44" s="630"/>
      <c r="B44" s="670"/>
      <c r="C44" s="62" t="s">
        <v>23</v>
      </c>
      <c r="D44" s="206"/>
      <c r="E44" s="580" t="s">
        <v>102</v>
      </c>
      <c r="F44" s="630"/>
      <c r="G44" s="76" t="s">
        <v>39</v>
      </c>
      <c r="H44" s="586" t="s">
        <v>23</v>
      </c>
      <c r="I44" s="256" t="s">
        <v>21</v>
      </c>
      <c r="J44" s="420"/>
    </row>
    <row r="45" spans="1:10" s="76" customFormat="1" ht="51" customHeight="1" x14ac:dyDescent="0.25">
      <c r="A45" s="628">
        <v>16</v>
      </c>
      <c r="B45" s="670"/>
      <c r="C45" s="62" t="s">
        <v>23</v>
      </c>
      <c r="D45" s="206"/>
      <c r="E45" s="580" t="s">
        <v>102</v>
      </c>
      <c r="F45" s="628" t="s">
        <v>105</v>
      </c>
      <c r="G45" s="76" t="s">
        <v>61</v>
      </c>
      <c r="H45" s="586" t="s">
        <v>23</v>
      </c>
      <c r="I45" s="185" t="s">
        <v>106</v>
      </c>
    </row>
    <row r="46" spans="1:10" s="76" customFormat="1" ht="34.5" customHeight="1" x14ac:dyDescent="0.25">
      <c r="A46" s="630"/>
      <c r="B46" s="670"/>
      <c r="C46" s="62" t="s">
        <v>23</v>
      </c>
      <c r="D46" s="206"/>
      <c r="E46" s="580" t="s">
        <v>102</v>
      </c>
      <c r="F46" s="630"/>
      <c r="G46" s="76" t="s">
        <v>39</v>
      </c>
      <c r="H46" s="586" t="s">
        <v>23</v>
      </c>
      <c r="I46" s="256" t="s">
        <v>21</v>
      </c>
    </row>
    <row r="47" spans="1:10" s="76" customFormat="1" ht="74.25" customHeight="1" x14ac:dyDescent="0.25">
      <c r="A47" s="628">
        <v>17</v>
      </c>
      <c r="B47" s="670"/>
      <c r="C47" s="62" t="s">
        <v>23</v>
      </c>
      <c r="D47" s="206"/>
      <c r="E47" s="580" t="s">
        <v>107</v>
      </c>
      <c r="F47" s="628" t="s">
        <v>108</v>
      </c>
      <c r="G47" s="76" t="s">
        <v>61</v>
      </c>
      <c r="H47" s="586" t="s">
        <v>23</v>
      </c>
      <c r="I47" s="185" t="s">
        <v>109</v>
      </c>
    </row>
    <row r="48" spans="1:10" s="76" customFormat="1" ht="44.25" customHeight="1" x14ac:dyDescent="0.25">
      <c r="A48" s="630"/>
      <c r="B48" s="663"/>
      <c r="C48" s="62" t="s">
        <v>110</v>
      </c>
      <c r="D48" s="206"/>
      <c r="E48" s="580" t="s">
        <v>107</v>
      </c>
      <c r="F48" s="630"/>
      <c r="G48" s="76" t="s">
        <v>39</v>
      </c>
      <c r="H48" s="586" t="s">
        <v>23</v>
      </c>
      <c r="I48" s="185" t="s">
        <v>111</v>
      </c>
    </row>
    <row r="49" spans="1:10" s="76" customFormat="1" ht="24.95" customHeight="1" x14ac:dyDescent="0.25">
      <c r="A49" s="177"/>
      <c r="B49" s="201" t="s">
        <v>112</v>
      </c>
      <c r="C49" s="212"/>
      <c r="D49" s="204"/>
      <c r="E49" s="178"/>
      <c r="F49" s="268"/>
      <c r="G49" s="177"/>
      <c r="H49" s="268"/>
      <c r="I49" s="177"/>
      <c r="J49" s="80"/>
    </row>
    <row r="50" spans="1:10" s="198" customFormat="1" ht="36.75" customHeight="1" x14ac:dyDescent="0.25">
      <c r="A50" s="622">
        <v>18</v>
      </c>
      <c r="B50" s="682" t="s">
        <v>113</v>
      </c>
      <c r="C50" s="215" t="s">
        <v>23</v>
      </c>
      <c r="D50" s="249"/>
      <c r="E50" s="197" t="s">
        <v>114</v>
      </c>
      <c r="F50" s="649" t="s">
        <v>115</v>
      </c>
      <c r="G50" s="197" t="s">
        <v>61</v>
      </c>
      <c r="H50" s="273" t="s">
        <v>23</v>
      </c>
      <c r="I50" s="197" t="s">
        <v>116</v>
      </c>
    </row>
    <row r="51" spans="1:10" s="198" customFormat="1" ht="56.25" customHeight="1" x14ac:dyDescent="0.25">
      <c r="A51" s="624"/>
      <c r="B51" s="683"/>
      <c r="C51" s="215" t="s">
        <v>23</v>
      </c>
      <c r="D51" s="249"/>
      <c r="E51" s="197" t="s">
        <v>117</v>
      </c>
      <c r="F51" s="650"/>
      <c r="G51" s="197" t="s">
        <v>39</v>
      </c>
      <c r="H51" s="273" t="s">
        <v>23</v>
      </c>
      <c r="I51" s="197" t="s">
        <v>118</v>
      </c>
    </row>
    <row r="52" spans="1:10" s="180" customFormat="1" ht="72.75" customHeight="1" x14ac:dyDescent="0.25">
      <c r="A52" s="622">
        <v>19</v>
      </c>
      <c r="B52" s="635" t="s">
        <v>119</v>
      </c>
      <c r="C52" s="216" t="s">
        <v>23</v>
      </c>
      <c r="D52" s="207"/>
      <c r="E52" s="585" t="s">
        <v>120</v>
      </c>
      <c r="F52" s="622" t="s">
        <v>121</v>
      </c>
      <c r="G52" s="180" t="s">
        <v>33</v>
      </c>
      <c r="H52" s="582" t="s">
        <v>23</v>
      </c>
      <c r="I52" s="198" t="s">
        <v>122</v>
      </c>
    </row>
    <row r="53" spans="1:10" s="180" customFormat="1" ht="38.25" customHeight="1" x14ac:dyDescent="0.25">
      <c r="A53" s="624"/>
      <c r="B53" s="636"/>
      <c r="C53" s="216" t="s">
        <v>23</v>
      </c>
      <c r="D53" s="207"/>
      <c r="E53" s="585" t="s">
        <v>120</v>
      </c>
      <c r="F53" s="624"/>
      <c r="G53" s="180" t="s">
        <v>19</v>
      </c>
      <c r="H53" s="582" t="s">
        <v>23</v>
      </c>
      <c r="I53" s="180" t="s">
        <v>21</v>
      </c>
    </row>
    <row r="54" spans="1:10" s="180" customFormat="1" ht="25.5" customHeight="1" x14ac:dyDescent="0.2">
      <c r="A54" s="622">
        <v>20</v>
      </c>
      <c r="B54" s="636"/>
      <c r="C54" s="678" t="s">
        <v>26</v>
      </c>
      <c r="D54" s="680"/>
      <c r="E54" s="622" t="s">
        <v>120</v>
      </c>
      <c r="F54" s="658" t="s">
        <v>123</v>
      </c>
      <c r="G54" s="180" t="s">
        <v>61</v>
      </c>
      <c r="H54" s="582" t="s">
        <v>23</v>
      </c>
      <c r="I54" s="248" t="s">
        <v>21</v>
      </c>
      <c r="J54" s="582"/>
    </row>
    <row r="55" spans="1:10" s="180" customFormat="1" ht="31.5" customHeight="1" x14ac:dyDescent="0.25">
      <c r="A55" s="624"/>
      <c r="B55" s="636"/>
      <c r="C55" s="679"/>
      <c r="D55" s="681"/>
      <c r="E55" s="624"/>
      <c r="F55" s="659"/>
      <c r="G55" s="180" t="s">
        <v>39</v>
      </c>
      <c r="H55" s="582" t="s">
        <v>23</v>
      </c>
      <c r="I55" s="220" t="s">
        <v>124</v>
      </c>
      <c r="J55" s="582"/>
    </row>
    <row r="56" spans="1:10" s="180" customFormat="1" ht="51" customHeight="1" x14ac:dyDescent="0.25">
      <c r="A56" s="622">
        <v>21</v>
      </c>
      <c r="B56" s="636"/>
      <c r="C56" s="250" t="s">
        <v>26</v>
      </c>
      <c r="D56" s="207"/>
      <c r="E56" s="585" t="s">
        <v>125</v>
      </c>
      <c r="F56" s="622" t="s">
        <v>126</v>
      </c>
      <c r="G56" s="180" t="s">
        <v>61</v>
      </c>
      <c r="H56" s="582" t="s">
        <v>23</v>
      </c>
      <c r="I56" s="256" t="s">
        <v>21</v>
      </c>
      <c r="J56" s="198"/>
    </row>
    <row r="57" spans="1:10" s="180" customFormat="1" ht="86.25" customHeight="1" x14ac:dyDescent="0.25">
      <c r="A57" s="624"/>
      <c r="B57" s="636"/>
      <c r="C57" s="250" t="s">
        <v>26</v>
      </c>
      <c r="D57" s="207"/>
      <c r="E57" s="585" t="s">
        <v>127</v>
      </c>
      <c r="F57" s="624"/>
      <c r="G57" s="180" t="s">
        <v>95</v>
      </c>
      <c r="H57" s="274" t="s">
        <v>23</v>
      </c>
      <c r="I57" s="186" t="s">
        <v>128</v>
      </c>
      <c r="J57" s="198"/>
    </row>
    <row r="58" spans="1:10" s="180" customFormat="1" ht="24" customHeight="1" x14ac:dyDescent="0.25">
      <c r="A58" s="622">
        <v>22</v>
      </c>
      <c r="B58" s="636"/>
      <c r="C58" s="216" t="s">
        <v>16</v>
      </c>
      <c r="D58" s="207"/>
      <c r="E58" s="585" t="s">
        <v>129</v>
      </c>
      <c r="F58" s="622" t="s">
        <v>130</v>
      </c>
      <c r="G58" s="180" t="s">
        <v>39</v>
      </c>
      <c r="H58" s="582" t="s">
        <v>23</v>
      </c>
      <c r="I58" s="180" t="s">
        <v>131</v>
      </c>
    </row>
    <row r="59" spans="1:10" s="180" customFormat="1" ht="46.5" customHeight="1" x14ac:dyDescent="0.25">
      <c r="A59" s="623"/>
      <c r="B59" s="636"/>
      <c r="C59" s="216" t="s">
        <v>16</v>
      </c>
      <c r="D59" s="207"/>
      <c r="E59" s="585" t="s">
        <v>129</v>
      </c>
      <c r="F59" s="624"/>
      <c r="G59" s="180" t="s">
        <v>61</v>
      </c>
      <c r="H59" s="582" t="s">
        <v>23</v>
      </c>
      <c r="I59" s="180" t="s">
        <v>132</v>
      </c>
    </row>
    <row r="60" spans="1:10" s="180" customFormat="1" ht="47.25" customHeight="1" x14ac:dyDescent="0.25">
      <c r="A60" s="623"/>
      <c r="B60" s="636"/>
      <c r="C60" s="216" t="s">
        <v>26</v>
      </c>
      <c r="D60" s="207"/>
      <c r="E60" s="585" t="s">
        <v>129</v>
      </c>
      <c r="F60" s="649" t="s">
        <v>133</v>
      </c>
      <c r="G60" s="197" t="s">
        <v>61</v>
      </c>
      <c r="H60" s="286" t="s">
        <v>134</v>
      </c>
      <c r="I60" s="197" t="s">
        <v>135</v>
      </c>
      <c r="J60" s="180" t="s">
        <v>136</v>
      </c>
    </row>
    <row r="61" spans="1:10" s="180" customFormat="1" ht="25.5" customHeight="1" x14ac:dyDescent="0.25">
      <c r="A61" s="623"/>
      <c r="B61" s="636"/>
      <c r="C61" s="216" t="s">
        <v>26</v>
      </c>
      <c r="D61" s="207"/>
      <c r="E61" s="585" t="s">
        <v>129</v>
      </c>
      <c r="F61" s="654"/>
      <c r="G61" s="197" t="s">
        <v>61</v>
      </c>
      <c r="H61" s="273" t="s">
        <v>137</v>
      </c>
      <c r="I61" s="256" t="s">
        <v>21</v>
      </c>
    </row>
    <row r="62" spans="1:10" s="180" customFormat="1" ht="81.75" customHeight="1" x14ac:dyDescent="0.25">
      <c r="A62" s="624"/>
      <c r="B62" s="636"/>
      <c r="C62" s="216" t="s">
        <v>26</v>
      </c>
      <c r="D62" s="207"/>
      <c r="E62" s="585" t="s">
        <v>129</v>
      </c>
      <c r="F62" s="650"/>
      <c r="G62" s="197" t="s">
        <v>39</v>
      </c>
      <c r="H62" s="273" t="s">
        <v>23</v>
      </c>
      <c r="I62" s="197" t="s">
        <v>138</v>
      </c>
      <c r="J62" s="197" t="s">
        <v>139</v>
      </c>
    </row>
    <row r="63" spans="1:10" s="180" customFormat="1" ht="49.5" customHeight="1" x14ac:dyDescent="0.25">
      <c r="A63" s="622">
        <v>23</v>
      </c>
      <c r="B63" s="636"/>
      <c r="C63" s="216" t="s">
        <v>16</v>
      </c>
      <c r="D63" s="207"/>
      <c r="E63" s="585" t="s">
        <v>140</v>
      </c>
      <c r="F63" s="625" t="s">
        <v>141</v>
      </c>
      <c r="G63" s="180" t="s">
        <v>61</v>
      </c>
      <c r="H63" s="582" t="s">
        <v>142</v>
      </c>
      <c r="I63" s="180" t="s">
        <v>143</v>
      </c>
      <c r="J63" s="180" t="s">
        <v>136</v>
      </c>
    </row>
    <row r="64" spans="1:10" s="180" customFormat="1" ht="39.75" customHeight="1" x14ac:dyDescent="0.25">
      <c r="A64" s="623"/>
      <c r="B64" s="636"/>
      <c r="C64" s="216" t="s">
        <v>16</v>
      </c>
      <c r="D64" s="207"/>
      <c r="E64" s="585" t="s">
        <v>140</v>
      </c>
      <c r="F64" s="626"/>
      <c r="G64" s="180" t="s">
        <v>39</v>
      </c>
      <c r="H64" s="582" t="s">
        <v>137</v>
      </c>
      <c r="I64" s="180" t="s">
        <v>144</v>
      </c>
    </row>
    <row r="65" spans="1:10" s="180" customFormat="1" ht="55.15" customHeight="1" x14ac:dyDescent="0.25">
      <c r="A65" s="623"/>
      <c r="B65" s="636"/>
      <c r="C65" s="216" t="s">
        <v>16</v>
      </c>
      <c r="D65" s="207"/>
      <c r="E65" s="585" t="s">
        <v>140</v>
      </c>
      <c r="F65" s="626"/>
      <c r="G65" s="180" t="s">
        <v>61</v>
      </c>
      <c r="H65" s="286" t="s">
        <v>134</v>
      </c>
      <c r="I65" s="197" t="s">
        <v>145</v>
      </c>
    </row>
    <row r="66" spans="1:10" s="180" customFormat="1" ht="96.75" customHeight="1" x14ac:dyDescent="0.25">
      <c r="A66" s="623"/>
      <c r="B66" s="636"/>
      <c r="C66" s="216" t="s">
        <v>16</v>
      </c>
      <c r="D66" s="207"/>
      <c r="E66" s="585" t="s">
        <v>140</v>
      </c>
      <c r="F66" s="627"/>
      <c r="G66" s="180" t="s">
        <v>95</v>
      </c>
      <c r="H66" s="286" t="s">
        <v>134</v>
      </c>
      <c r="I66" s="180" t="s">
        <v>146</v>
      </c>
    </row>
    <row r="67" spans="1:10" s="180" customFormat="1" ht="49.5" customHeight="1" x14ac:dyDescent="0.25">
      <c r="A67" s="623"/>
      <c r="B67" s="636"/>
      <c r="C67" s="216" t="s">
        <v>26</v>
      </c>
      <c r="D67" s="287" t="s">
        <v>147</v>
      </c>
      <c r="E67" s="585" t="s">
        <v>140</v>
      </c>
      <c r="F67" s="649" t="s">
        <v>148</v>
      </c>
      <c r="G67" s="180" t="s">
        <v>61</v>
      </c>
      <c r="H67" s="582" t="s">
        <v>23</v>
      </c>
      <c r="I67" s="180" t="s">
        <v>149</v>
      </c>
      <c r="J67" s="180" t="s">
        <v>150</v>
      </c>
    </row>
    <row r="68" spans="1:10" s="180" customFormat="1" ht="87.75" customHeight="1" x14ac:dyDescent="0.25">
      <c r="A68" s="623"/>
      <c r="B68" s="636"/>
      <c r="C68" s="216" t="s">
        <v>26</v>
      </c>
      <c r="D68" s="287" t="s">
        <v>147</v>
      </c>
      <c r="E68" s="585" t="s">
        <v>140</v>
      </c>
      <c r="F68" s="654"/>
      <c r="G68" s="180" t="s">
        <v>95</v>
      </c>
      <c r="H68" s="582" t="s">
        <v>137</v>
      </c>
      <c r="I68" s="197" t="s">
        <v>151</v>
      </c>
    </row>
    <row r="69" spans="1:10" s="180" customFormat="1" ht="105.75" customHeight="1" x14ac:dyDescent="0.25">
      <c r="A69" s="624"/>
      <c r="B69" s="636"/>
      <c r="C69" s="216" t="s">
        <v>26</v>
      </c>
      <c r="D69" s="287" t="s">
        <v>147</v>
      </c>
      <c r="E69" s="585" t="s">
        <v>140</v>
      </c>
      <c r="F69" s="650"/>
      <c r="G69" s="180" t="s">
        <v>95</v>
      </c>
      <c r="H69" s="286" t="s">
        <v>134</v>
      </c>
      <c r="I69" s="197" t="s">
        <v>152</v>
      </c>
    </row>
    <row r="70" spans="1:10" s="180" customFormat="1" ht="53.25" customHeight="1" x14ac:dyDescent="0.25">
      <c r="A70" s="622">
        <v>24</v>
      </c>
      <c r="B70" s="636"/>
      <c r="C70" s="216" t="s">
        <v>16</v>
      </c>
      <c r="D70" s="207"/>
      <c r="E70" s="585" t="s">
        <v>153</v>
      </c>
      <c r="F70" s="675" t="s">
        <v>154</v>
      </c>
      <c r="G70" s="180" t="s">
        <v>61</v>
      </c>
      <c r="H70" s="582" t="s">
        <v>23</v>
      </c>
      <c r="I70" s="197" t="s">
        <v>155</v>
      </c>
      <c r="J70" s="180" t="s">
        <v>156</v>
      </c>
    </row>
    <row r="71" spans="1:10" s="180" customFormat="1" ht="46.5" customHeight="1" x14ac:dyDescent="0.25">
      <c r="A71" s="623"/>
      <c r="B71" s="636"/>
      <c r="C71" s="216" t="s">
        <v>16</v>
      </c>
      <c r="D71" s="207"/>
      <c r="E71" s="585" t="s">
        <v>153</v>
      </c>
      <c r="F71" s="676"/>
      <c r="G71" s="180" t="s">
        <v>39</v>
      </c>
      <c r="H71" s="582" t="s">
        <v>137</v>
      </c>
      <c r="I71" s="256" t="s">
        <v>21</v>
      </c>
    </row>
    <row r="72" spans="1:10" s="180" customFormat="1" ht="46.5" customHeight="1" x14ac:dyDescent="0.25">
      <c r="A72" s="623"/>
      <c r="B72" s="636"/>
      <c r="C72" s="216" t="s">
        <v>16</v>
      </c>
      <c r="D72" s="207"/>
      <c r="E72" s="585" t="s">
        <v>157</v>
      </c>
      <c r="F72" s="677"/>
      <c r="G72" s="180" t="s">
        <v>39</v>
      </c>
      <c r="H72" s="286" t="s">
        <v>134</v>
      </c>
      <c r="I72" s="197" t="s">
        <v>158</v>
      </c>
    </row>
    <row r="73" spans="1:10" s="180" customFormat="1" ht="46.5" customHeight="1" x14ac:dyDescent="0.25">
      <c r="A73" s="623"/>
      <c r="B73" s="636"/>
      <c r="C73" s="216" t="s">
        <v>26</v>
      </c>
      <c r="D73" s="207" t="s">
        <v>159</v>
      </c>
      <c r="E73" s="585" t="s">
        <v>153</v>
      </c>
      <c r="F73" s="649" t="s">
        <v>160</v>
      </c>
      <c r="G73" s="180" t="s">
        <v>39</v>
      </c>
      <c r="H73" s="582" t="s">
        <v>137</v>
      </c>
      <c r="I73" s="197" t="s">
        <v>161</v>
      </c>
      <c r="J73" s="180" t="s">
        <v>162</v>
      </c>
    </row>
    <row r="74" spans="1:10" s="180" customFormat="1" ht="46.5" customHeight="1" x14ac:dyDescent="0.25">
      <c r="A74" s="623"/>
      <c r="B74" s="636"/>
      <c r="C74" s="216" t="s">
        <v>26</v>
      </c>
      <c r="D74" s="207" t="s">
        <v>159</v>
      </c>
      <c r="E74" s="585" t="s">
        <v>153</v>
      </c>
      <c r="F74" s="654"/>
      <c r="G74" s="180" t="s">
        <v>95</v>
      </c>
      <c r="H74" s="286" t="s">
        <v>134</v>
      </c>
      <c r="I74" s="197" t="s">
        <v>163</v>
      </c>
    </row>
    <row r="75" spans="1:10" s="180" customFormat="1" ht="46.5" customHeight="1" x14ac:dyDescent="0.25">
      <c r="A75" s="623"/>
      <c r="B75" s="636"/>
      <c r="C75" s="216" t="s">
        <v>26</v>
      </c>
      <c r="D75" s="207" t="s">
        <v>159</v>
      </c>
      <c r="E75" s="585" t="s">
        <v>153</v>
      </c>
      <c r="F75" s="654"/>
      <c r="G75" s="180" t="s">
        <v>61</v>
      </c>
      <c r="H75" s="286" t="s">
        <v>134</v>
      </c>
      <c r="I75" s="180" t="s">
        <v>164</v>
      </c>
    </row>
    <row r="76" spans="1:10" s="180" customFormat="1" ht="38.25" customHeight="1" x14ac:dyDescent="0.25">
      <c r="A76" s="624"/>
      <c r="B76" s="636"/>
      <c r="C76" s="216" t="s">
        <v>26</v>
      </c>
      <c r="D76" s="207" t="s">
        <v>159</v>
      </c>
      <c r="E76" s="585" t="s">
        <v>157</v>
      </c>
      <c r="F76" s="650"/>
      <c r="G76" s="180" t="s">
        <v>61</v>
      </c>
      <c r="H76" s="582" t="s">
        <v>137</v>
      </c>
      <c r="I76" s="256" t="s">
        <v>21</v>
      </c>
    </row>
    <row r="77" spans="1:10" s="180" customFormat="1" ht="104.25" customHeight="1" x14ac:dyDescent="0.2">
      <c r="A77" s="622">
        <v>25</v>
      </c>
      <c r="B77" s="636"/>
      <c r="C77" s="216" t="s">
        <v>26</v>
      </c>
      <c r="D77" s="207"/>
      <c r="E77" s="585" t="s">
        <v>165</v>
      </c>
      <c r="F77" s="622" t="s">
        <v>166</v>
      </c>
      <c r="G77" s="180" t="s">
        <v>61</v>
      </c>
      <c r="H77" s="286" t="s">
        <v>134</v>
      </c>
      <c r="I77" s="253" t="s">
        <v>167</v>
      </c>
    </row>
    <row r="78" spans="1:10" s="180" customFormat="1" ht="43.5" customHeight="1" x14ac:dyDescent="0.25">
      <c r="A78" s="623"/>
      <c r="B78" s="636"/>
      <c r="C78" s="216" t="s">
        <v>26</v>
      </c>
      <c r="D78" s="207"/>
      <c r="E78" s="585" t="s">
        <v>165</v>
      </c>
      <c r="F78" s="623"/>
      <c r="G78" s="180" t="s">
        <v>61</v>
      </c>
      <c r="H78" s="582" t="s">
        <v>137</v>
      </c>
      <c r="I78" s="252" t="s">
        <v>168</v>
      </c>
    </row>
    <row r="79" spans="1:10" s="180" customFormat="1" ht="46.5" customHeight="1" x14ac:dyDescent="0.25">
      <c r="A79" s="623"/>
      <c r="B79" s="636"/>
      <c r="C79" s="216" t="s">
        <v>26</v>
      </c>
      <c r="D79" s="207"/>
      <c r="E79" s="585" t="s">
        <v>165</v>
      </c>
      <c r="F79" s="623"/>
      <c r="G79" s="180" t="s">
        <v>95</v>
      </c>
      <c r="H79" s="286" t="s">
        <v>134</v>
      </c>
      <c r="I79" s="329" t="s">
        <v>169</v>
      </c>
    </row>
    <row r="80" spans="1:10" s="180" customFormat="1" ht="46.5" customHeight="1" x14ac:dyDescent="0.25">
      <c r="A80" s="623"/>
      <c r="B80" s="636"/>
      <c r="C80" s="216" t="s">
        <v>26</v>
      </c>
      <c r="D80" s="207"/>
      <c r="E80" s="585" t="s">
        <v>165</v>
      </c>
      <c r="F80" s="624"/>
      <c r="G80" s="180" t="s">
        <v>95</v>
      </c>
      <c r="H80" s="582" t="s">
        <v>137</v>
      </c>
      <c r="I80" s="255" t="s">
        <v>170</v>
      </c>
    </row>
    <row r="81" spans="1:10" s="180" customFormat="1" ht="55.15" customHeight="1" x14ac:dyDescent="0.25">
      <c r="A81" s="623"/>
      <c r="B81" s="636"/>
      <c r="C81" s="216" t="s">
        <v>16</v>
      </c>
      <c r="D81" s="207"/>
      <c r="E81" s="585" t="s">
        <v>165</v>
      </c>
      <c r="F81" s="619" t="s">
        <v>171</v>
      </c>
      <c r="G81" s="180" t="s">
        <v>61</v>
      </c>
      <c r="H81" s="286" t="s">
        <v>134</v>
      </c>
      <c r="I81" s="328" t="s">
        <v>172</v>
      </c>
    </row>
    <row r="82" spans="1:10" s="180" customFormat="1" ht="46.5" customHeight="1" x14ac:dyDescent="0.25">
      <c r="A82" s="623"/>
      <c r="B82" s="636"/>
      <c r="C82" s="216" t="s">
        <v>16</v>
      </c>
      <c r="D82" s="207"/>
      <c r="E82" s="585" t="s">
        <v>165</v>
      </c>
      <c r="F82" s="620"/>
      <c r="G82" s="180" t="s">
        <v>61</v>
      </c>
      <c r="H82" s="582" t="s">
        <v>137</v>
      </c>
      <c r="I82" s="255" t="s">
        <v>172</v>
      </c>
    </row>
    <row r="83" spans="1:10" s="180" customFormat="1" ht="46.5" customHeight="1" x14ac:dyDescent="0.25">
      <c r="A83" s="623"/>
      <c r="B83" s="636"/>
      <c r="C83" s="216" t="s">
        <v>16</v>
      </c>
      <c r="D83" s="207"/>
      <c r="E83" s="585" t="s">
        <v>165</v>
      </c>
      <c r="F83" s="620"/>
      <c r="G83" s="180" t="s">
        <v>95</v>
      </c>
      <c r="H83" s="286" t="s">
        <v>134</v>
      </c>
      <c r="I83" s="257" t="s">
        <v>173</v>
      </c>
    </row>
    <row r="84" spans="1:10" s="180" customFormat="1" ht="36.75" customHeight="1" x14ac:dyDescent="0.25">
      <c r="A84" s="624"/>
      <c r="B84" s="636"/>
      <c r="C84" s="216" t="s">
        <v>16</v>
      </c>
      <c r="D84" s="207"/>
      <c r="E84" s="585" t="s">
        <v>165</v>
      </c>
      <c r="F84" s="621"/>
      <c r="G84" s="180" t="s">
        <v>95</v>
      </c>
      <c r="H84" s="582" t="s">
        <v>137</v>
      </c>
      <c r="I84" s="258" t="s">
        <v>21</v>
      </c>
    </row>
    <row r="85" spans="1:10" s="183" customFormat="1" ht="44.25" customHeight="1" x14ac:dyDescent="0.25">
      <c r="A85" s="668">
        <v>26</v>
      </c>
      <c r="B85" s="636"/>
      <c r="C85" s="214" t="s">
        <v>16</v>
      </c>
      <c r="D85" s="206"/>
      <c r="E85" s="76" t="s">
        <v>174</v>
      </c>
      <c r="F85" s="628" t="s">
        <v>175</v>
      </c>
      <c r="G85" s="76" t="s">
        <v>39</v>
      </c>
      <c r="H85" s="586" t="s">
        <v>23</v>
      </c>
      <c r="I85" s="259" t="s">
        <v>21</v>
      </c>
    </row>
    <row r="86" spans="1:10" s="183" customFormat="1" ht="72.75" customHeight="1" x14ac:dyDescent="0.25">
      <c r="A86" s="672"/>
      <c r="B86" s="636"/>
      <c r="C86" s="214" t="s">
        <v>16</v>
      </c>
      <c r="D86" s="206"/>
      <c r="E86" s="76" t="s">
        <v>174</v>
      </c>
      <c r="F86" s="629"/>
      <c r="G86" s="76" t="s">
        <v>61</v>
      </c>
      <c r="H86" s="586" t="s">
        <v>137</v>
      </c>
      <c r="I86" s="329" t="s">
        <v>176</v>
      </c>
    </row>
    <row r="87" spans="1:10" s="183" customFormat="1" ht="89.25" customHeight="1" x14ac:dyDescent="0.2">
      <c r="A87" s="672"/>
      <c r="B87" s="636"/>
      <c r="C87" s="214" t="s">
        <v>16</v>
      </c>
      <c r="D87" s="206"/>
      <c r="E87" s="76" t="s">
        <v>174</v>
      </c>
      <c r="F87" s="630"/>
      <c r="G87" s="76" t="s">
        <v>61</v>
      </c>
      <c r="H87" s="286" t="s">
        <v>177</v>
      </c>
      <c r="I87" s="254" t="s">
        <v>178</v>
      </c>
    </row>
    <row r="88" spans="1:10" s="183" customFormat="1" ht="26.25" customHeight="1" x14ac:dyDescent="0.25">
      <c r="A88" s="672">
        <v>27</v>
      </c>
      <c r="B88" s="636"/>
      <c r="C88" s="214" t="s">
        <v>23</v>
      </c>
      <c r="D88" s="206"/>
      <c r="E88" s="76" t="s">
        <v>174</v>
      </c>
      <c r="F88" s="628" t="s">
        <v>179</v>
      </c>
      <c r="G88" s="76" t="s">
        <v>95</v>
      </c>
      <c r="H88" s="586" t="s">
        <v>23</v>
      </c>
      <c r="I88" s="256" t="s">
        <v>21</v>
      </c>
    </row>
    <row r="89" spans="1:10" s="183" customFormat="1" ht="42" customHeight="1" x14ac:dyDescent="0.25">
      <c r="A89" s="672"/>
      <c r="B89" s="636"/>
      <c r="C89" s="214" t="s">
        <v>23</v>
      </c>
      <c r="D89" s="206"/>
      <c r="E89" s="76" t="s">
        <v>174</v>
      </c>
      <c r="F89" s="629"/>
      <c r="G89" s="76" t="s">
        <v>180</v>
      </c>
      <c r="H89" s="586" t="s">
        <v>137</v>
      </c>
      <c r="I89" s="77" t="s">
        <v>181</v>
      </c>
    </row>
    <row r="90" spans="1:10" s="183" customFormat="1" ht="117.75" customHeight="1" x14ac:dyDescent="0.25">
      <c r="A90" s="669"/>
      <c r="B90" s="636"/>
      <c r="C90" s="214" t="s">
        <v>23</v>
      </c>
      <c r="D90" s="206"/>
      <c r="E90" s="76" t="s">
        <v>174</v>
      </c>
      <c r="F90" s="630"/>
      <c r="G90" s="76" t="s">
        <v>180</v>
      </c>
      <c r="H90" s="286" t="s">
        <v>177</v>
      </c>
      <c r="I90" s="260" t="s">
        <v>182</v>
      </c>
    </row>
    <row r="91" spans="1:10" s="183" customFormat="1" ht="27.75" customHeight="1" x14ac:dyDescent="0.25">
      <c r="A91" s="622">
        <v>28</v>
      </c>
      <c r="B91" s="636"/>
      <c r="C91" s="214" t="s">
        <v>16</v>
      </c>
      <c r="D91" s="206"/>
      <c r="E91" s="76" t="s">
        <v>183</v>
      </c>
      <c r="F91" s="655" t="s">
        <v>184</v>
      </c>
      <c r="G91" s="76" t="s">
        <v>39</v>
      </c>
      <c r="H91" s="586" t="s">
        <v>23</v>
      </c>
      <c r="I91" s="256" t="s">
        <v>21</v>
      </c>
    </row>
    <row r="92" spans="1:10" s="183" customFormat="1" ht="30" customHeight="1" x14ac:dyDescent="0.25">
      <c r="A92" s="623"/>
      <c r="B92" s="636"/>
      <c r="C92" s="214" t="s">
        <v>16</v>
      </c>
      <c r="D92" s="206"/>
      <c r="E92" s="76" t="s">
        <v>183</v>
      </c>
      <c r="F92" s="656"/>
      <c r="G92" s="76" t="s">
        <v>61</v>
      </c>
      <c r="H92" s="586" t="s">
        <v>23</v>
      </c>
      <c r="I92" s="197" t="s">
        <v>185</v>
      </c>
    </row>
    <row r="93" spans="1:10" s="183" customFormat="1" ht="54.75" customHeight="1" x14ac:dyDescent="0.25">
      <c r="A93" s="623"/>
      <c r="B93" s="636"/>
      <c r="C93" s="214" t="s">
        <v>23</v>
      </c>
      <c r="D93" s="206"/>
      <c r="E93" s="76" t="s">
        <v>183</v>
      </c>
      <c r="F93" s="628" t="s">
        <v>186</v>
      </c>
      <c r="G93" s="76" t="s">
        <v>61</v>
      </c>
      <c r="H93" s="586" t="s">
        <v>23</v>
      </c>
      <c r="I93" s="260" t="s">
        <v>187</v>
      </c>
    </row>
    <row r="94" spans="1:10" s="183" customFormat="1" ht="34.5" customHeight="1" x14ac:dyDescent="0.25">
      <c r="A94" s="624"/>
      <c r="B94" s="636"/>
      <c r="C94" s="214" t="s">
        <v>23</v>
      </c>
      <c r="D94" s="206"/>
      <c r="E94" s="76" t="s">
        <v>183</v>
      </c>
      <c r="F94" s="630"/>
      <c r="G94" s="76" t="s">
        <v>39</v>
      </c>
      <c r="H94" s="586" t="s">
        <v>23</v>
      </c>
      <c r="I94" s="265" t="s">
        <v>21</v>
      </c>
    </row>
    <row r="95" spans="1:10" s="183" customFormat="1" ht="42.75" customHeight="1" x14ac:dyDescent="0.25">
      <c r="A95" s="668">
        <v>29</v>
      </c>
      <c r="B95" s="636"/>
      <c r="C95" s="214" t="s">
        <v>26</v>
      </c>
      <c r="D95" s="206"/>
      <c r="E95" s="76" t="s">
        <v>188</v>
      </c>
      <c r="F95" s="647" t="s">
        <v>189</v>
      </c>
      <c r="G95" s="76" t="s">
        <v>95</v>
      </c>
      <c r="H95" s="586" t="s">
        <v>23</v>
      </c>
      <c r="I95" s="256" t="s">
        <v>21</v>
      </c>
      <c r="J95" s="197"/>
    </row>
    <row r="96" spans="1:10" s="183" customFormat="1" ht="51.75" customHeight="1" x14ac:dyDescent="0.2">
      <c r="A96" s="669"/>
      <c r="B96" s="636"/>
      <c r="C96" s="214" t="s">
        <v>26</v>
      </c>
      <c r="D96" s="206"/>
      <c r="E96" s="76" t="s">
        <v>188</v>
      </c>
      <c r="F96" s="648"/>
      <c r="G96" s="76" t="s">
        <v>61</v>
      </c>
      <c r="H96" s="586" t="s">
        <v>23</v>
      </c>
      <c r="I96" s="76" t="s">
        <v>190</v>
      </c>
      <c r="J96" s="290" t="s">
        <v>191</v>
      </c>
    </row>
    <row r="97" spans="1:10" s="183" customFormat="1" ht="36.75" customHeight="1" x14ac:dyDescent="0.25">
      <c r="A97" s="668">
        <v>30</v>
      </c>
      <c r="B97" s="636"/>
      <c r="C97" s="214" t="s">
        <v>23</v>
      </c>
      <c r="D97" s="206"/>
      <c r="E97" s="76" t="s">
        <v>192</v>
      </c>
      <c r="F97" s="649" t="s">
        <v>193</v>
      </c>
      <c r="G97" s="76" t="s">
        <v>39</v>
      </c>
      <c r="H97" s="586" t="s">
        <v>23</v>
      </c>
      <c r="I97" s="256" t="s">
        <v>21</v>
      </c>
      <c r="J97" s="197"/>
    </row>
    <row r="98" spans="1:10" s="183" customFormat="1" ht="54.75" customHeight="1" x14ac:dyDescent="0.25">
      <c r="A98" s="669"/>
      <c r="B98" s="636"/>
      <c r="C98" s="214" t="s">
        <v>23</v>
      </c>
      <c r="D98" s="206"/>
      <c r="E98" s="76" t="s">
        <v>192</v>
      </c>
      <c r="F98" s="650"/>
      <c r="G98" s="76" t="s">
        <v>61</v>
      </c>
      <c r="H98" s="586" t="s">
        <v>23</v>
      </c>
      <c r="I98" s="76" t="s">
        <v>194</v>
      </c>
    </row>
    <row r="99" spans="1:10" s="183" customFormat="1" ht="37.5" customHeight="1" x14ac:dyDescent="0.25">
      <c r="A99" s="668">
        <v>31</v>
      </c>
      <c r="B99" s="636"/>
      <c r="C99" s="214" t="s">
        <v>26</v>
      </c>
      <c r="D99" s="206"/>
      <c r="E99" s="76" t="s">
        <v>195</v>
      </c>
      <c r="F99" s="628" t="s">
        <v>196</v>
      </c>
      <c r="G99" s="76" t="s">
        <v>39</v>
      </c>
      <c r="H99" s="586" t="s">
        <v>23</v>
      </c>
      <c r="I99" s="256" t="s">
        <v>21</v>
      </c>
    </row>
    <row r="100" spans="1:10" s="183" customFormat="1" ht="52.5" customHeight="1" x14ac:dyDescent="0.25">
      <c r="A100" s="669"/>
      <c r="B100" s="639"/>
      <c r="C100" s="214" t="s">
        <v>26</v>
      </c>
      <c r="D100" s="206"/>
      <c r="E100" s="76" t="s">
        <v>195</v>
      </c>
      <c r="F100" s="630"/>
      <c r="G100" s="76" t="s">
        <v>61</v>
      </c>
      <c r="H100" s="586" t="s">
        <v>23</v>
      </c>
      <c r="I100" s="76" t="s">
        <v>197</v>
      </c>
    </row>
    <row r="101" spans="1:10" s="180" customFormat="1" ht="36" customHeight="1" x14ac:dyDescent="0.25">
      <c r="A101" s="622">
        <v>32</v>
      </c>
      <c r="B101" s="635" t="s">
        <v>198</v>
      </c>
      <c r="C101" s="216" t="s">
        <v>23</v>
      </c>
      <c r="D101" s="207"/>
      <c r="E101" s="585" t="s">
        <v>199</v>
      </c>
      <c r="F101" s="628" t="s">
        <v>200</v>
      </c>
      <c r="G101" s="180" t="s">
        <v>180</v>
      </c>
      <c r="H101" s="582" t="s">
        <v>23</v>
      </c>
      <c r="I101" s="256" t="s">
        <v>201</v>
      </c>
    </row>
    <row r="102" spans="1:10" s="180" customFormat="1" ht="50.25" customHeight="1" x14ac:dyDescent="0.25">
      <c r="A102" s="624"/>
      <c r="B102" s="636"/>
      <c r="C102" s="216" t="s">
        <v>23</v>
      </c>
      <c r="D102" s="207"/>
      <c r="E102" s="585" t="s">
        <v>199</v>
      </c>
      <c r="F102" s="630"/>
      <c r="G102" s="180" t="s">
        <v>39</v>
      </c>
      <c r="H102" s="582" t="s">
        <v>23</v>
      </c>
      <c r="I102" s="180" t="s">
        <v>202</v>
      </c>
    </row>
    <row r="103" spans="1:10" s="180" customFormat="1" ht="41.45" customHeight="1" x14ac:dyDescent="0.25">
      <c r="A103" s="622">
        <v>33</v>
      </c>
      <c r="B103" s="636"/>
      <c r="C103" s="216" t="s">
        <v>16</v>
      </c>
      <c r="D103" s="207"/>
      <c r="E103" s="585" t="s">
        <v>203</v>
      </c>
      <c r="F103" s="622" t="s">
        <v>204</v>
      </c>
      <c r="G103" s="180" t="s">
        <v>33</v>
      </c>
      <c r="H103" s="582" t="s">
        <v>23</v>
      </c>
      <c r="I103" s="180" t="s">
        <v>21</v>
      </c>
      <c r="J103" s="180" t="s">
        <v>205</v>
      </c>
    </row>
    <row r="104" spans="1:10" s="180" customFormat="1" ht="45.75" customHeight="1" x14ac:dyDescent="0.25">
      <c r="A104" s="624"/>
      <c r="B104" s="636"/>
      <c r="C104" s="216" t="s">
        <v>16</v>
      </c>
      <c r="D104" s="207"/>
      <c r="E104" s="585" t="s">
        <v>203</v>
      </c>
      <c r="F104" s="624"/>
      <c r="G104" s="180" t="s">
        <v>64</v>
      </c>
      <c r="H104" s="582" t="s">
        <v>23</v>
      </c>
      <c r="I104" s="251" t="s">
        <v>206</v>
      </c>
    </row>
    <row r="105" spans="1:10" s="180" customFormat="1" ht="36.75" customHeight="1" x14ac:dyDescent="0.25">
      <c r="A105" s="622">
        <v>34</v>
      </c>
      <c r="B105" s="636"/>
      <c r="C105" s="216" t="s">
        <v>23</v>
      </c>
      <c r="D105" s="207"/>
      <c r="E105" s="673" t="s">
        <v>207</v>
      </c>
      <c r="F105" s="622" t="s">
        <v>208</v>
      </c>
      <c r="G105" s="180" t="s">
        <v>180</v>
      </c>
      <c r="H105" s="582" t="s">
        <v>23</v>
      </c>
      <c r="I105" s="180" t="s">
        <v>21</v>
      </c>
      <c r="J105" s="180" t="s">
        <v>209</v>
      </c>
    </row>
    <row r="106" spans="1:10" s="180" customFormat="1" ht="78" customHeight="1" x14ac:dyDescent="0.25">
      <c r="A106" s="624"/>
      <c r="B106" s="636"/>
      <c r="C106" s="216" t="s">
        <v>23</v>
      </c>
      <c r="D106" s="207"/>
      <c r="E106" s="674"/>
      <c r="F106" s="624"/>
      <c r="G106" s="180" t="s">
        <v>64</v>
      </c>
      <c r="H106" s="582" t="s">
        <v>23</v>
      </c>
      <c r="I106" s="186" t="s">
        <v>210</v>
      </c>
    </row>
    <row r="107" spans="1:10" s="180" customFormat="1" ht="30" customHeight="1" x14ac:dyDescent="0.25">
      <c r="A107" s="622">
        <v>35</v>
      </c>
      <c r="B107" s="636"/>
      <c r="C107" s="216" t="s">
        <v>23</v>
      </c>
      <c r="D107" s="207"/>
      <c r="E107" s="585" t="s">
        <v>211</v>
      </c>
      <c r="F107" s="622" t="s">
        <v>212</v>
      </c>
      <c r="G107" s="180" t="s">
        <v>33</v>
      </c>
      <c r="H107" s="582" t="s">
        <v>54</v>
      </c>
      <c r="I107" s="180" t="s">
        <v>213</v>
      </c>
    </row>
    <row r="108" spans="1:10" s="180" customFormat="1" ht="53.25" customHeight="1" x14ac:dyDescent="0.25">
      <c r="A108" s="624"/>
      <c r="B108" s="637"/>
      <c r="C108" s="216" t="s">
        <v>23</v>
      </c>
      <c r="D108" s="207"/>
      <c r="E108" s="585" t="s">
        <v>214</v>
      </c>
      <c r="F108" s="624"/>
      <c r="G108" s="180" t="s">
        <v>64</v>
      </c>
      <c r="H108" s="582" t="s">
        <v>54</v>
      </c>
      <c r="I108" s="261" t="s">
        <v>215</v>
      </c>
    </row>
    <row r="109" spans="1:10" s="180" customFormat="1" ht="84.75" customHeight="1" x14ac:dyDescent="0.25">
      <c r="A109" s="622">
        <v>36</v>
      </c>
      <c r="B109" s="638" t="s">
        <v>216</v>
      </c>
      <c r="C109" s="233" t="s">
        <v>26</v>
      </c>
      <c r="D109" s="207"/>
      <c r="E109" s="234" t="s">
        <v>217</v>
      </c>
      <c r="F109" s="645" t="s">
        <v>218</v>
      </c>
      <c r="G109" s="187" t="s">
        <v>61</v>
      </c>
      <c r="H109" s="275" t="s">
        <v>54</v>
      </c>
      <c r="I109" s="236" t="s">
        <v>219</v>
      </c>
      <c r="J109" s="235" t="s">
        <v>220</v>
      </c>
    </row>
    <row r="110" spans="1:10" s="180" customFormat="1" ht="52.5" customHeight="1" x14ac:dyDescent="0.25">
      <c r="A110" s="624"/>
      <c r="B110" s="637"/>
      <c r="C110" s="233" t="s">
        <v>26</v>
      </c>
      <c r="D110" s="207"/>
      <c r="E110" s="234" t="s">
        <v>217</v>
      </c>
      <c r="F110" s="646"/>
      <c r="G110" s="187" t="s">
        <v>39</v>
      </c>
      <c r="H110" s="275" t="s">
        <v>54</v>
      </c>
      <c r="I110" s="236" t="s">
        <v>221</v>
      </c>
      <c r="J110" s="235"/>
    </row>
    <row r="111" spans="1:10" s="180" customFormat="1" ht="54" customHeight="1" x14ac:dyDescent="0.25">
      <c r="A111" s="622">
        <v>37</v>
      </c>
      <c r="B111" s="638" t="s">
        <v>222</v>
      </c>
      <c r="C111" s="216" t="s">
        <v>26</v>
      </c>
      <c r="D111" s="207" t="s">
        <v>159</v>
      </c>
      <c r="E111" s="585"/>
      <c r="F111" s="622" t="s">
        <v>223</v>
      </c>
      <c r="G111" s="180" t="s">
        <v>33</v>
      </c>
      <c r="H111" s="582" t="s">
        <v>54</v>
      </c>
      <c r="I111" s="262" t="s">
        <v>224</v>
      </c>
    </row>
    <row r="112" spans="1:10" s="180" customFormat="1" ht="33" customHeight="1" x14ac:dyDescent="0.25">
      <c r="A112" s="624"/>
      <c r="B112" s="639"/>
      <c r="C112" s="216" t="s">
        <v>26</v>
      </c>
      <c r="D112" s="207" t="s">
        <v>159</v>
      </c>
      <c r="E112" s="585"/>
      <c r="F112" s="624"/>
      <c r="G112" s="180" t="s">
        <v>39</v>
      </c>
      <c r="H112" s="582" t="s">
        <v>54</v>
      </c>
      <c r="I112" s="256" t="s">
        <v>21</v>
      </c>
    </row>
    <row r="113" spans="1:10" s="76" customFormat="1" ht="24.95" customHeight="1" x14ac:dyDescent="0.25">
      <c r="A113" s="177"/>
      <c r="B113" s="201" t="s">
        <v>225</v>
      </c>
      <c r="C113" s="212"/>
      <c r="D113" s="204"/>
      <c r="E113" s="178"/>
      <c r="F113" s="268"/>
      <c r="G113" s="177"/>
      <c r="H113" s="268"/>
      <c r="I113" s="177"/>
      <c r="J113" s="80"/>
    </row>
    <row r="114" spans="1:10" s="75" customFormat="1" ht="58.5" customHeight="1" x14ac:dyDescent="0.25">
      <c r="A114" s="628">
        <v>38</v>
      </c>
      <c r="B114" s="662" t="s">
        <v>226</v>
      </c>
      <c r="C114" s="215" t="s">
        <v>26</v>
      </c>
      <c r="D114" s="209"/>
      <c r="E114" s="195" t="s">
        <v>227</v>
      </c>
      <c r="F114" s="647" t="s">
        <v>228</v>
      </c>
      <c r="G114" s="77" t="s">
        <v>33</v>
      </c>
      <c r="H114" s="276"/>
      <c r="I114" s="77" t="s">
        <v>229</v>
      </c>
      <c r="J114" s="162" t="s">
        <v>230</v>
      </c>
    </row>
    <row r="115" spans="1:10" s="75" customFormat="1" ht="30" customHeight="1" x14ac:dyDescent="0.25">
      <c r="A115" s="630"/>
      <c r="B115" s="670"/>
      <c r="C115" s="215" t="s">
        <v>26</v>
      </c>
      <c r="D115" s="208"/>
      <c r="E115" s="195" t="s">
        <v>227</v>
      </c>
      <c r="F115" s="648"/>
      <c r="G115" s="77" t="s">
        <v>19</v>
      </c>
      <c r="H115" s="276"/>
      <c r="I115" s="256" t="s">
        <v>21</v>
      </c>
      <c r="J115" s="162" t="s">
        <v>231</v>
      </c>
    </row>
    <row r="116" spans="1:10" ht="31.5" customHeight="1" x14ac:dyDescent="0.2">
      <c r="A116" s="628">
        <v>39</v>
      </c>
      <c r="B116" s="670"/>
      <c r="C116" s="215" t="s">
        <v>26</v>
      </c>
      <c r="D116" s="208"/>
      <c r="E116" s="580" t="s">
        <v>227</v>
      </c>
      <c r="F116" s="647" t="s">
        <v>232</v>
      </c>
      <c r="G116" s="77" t="s">
        <v>33</v>
      </c>
      <c r="H116" s="276"/>
      <c r="I116" s="77" t="s">
        <v>233</v>
      </c>
      <c r="J116" s="162" t="s">
        <v>234</v>
      </c>
    </row>
    <row r="117" spans="1:10" ht="39" customHeight="1" x14ac:dyDescent="0.2">
      <c r="A117" s="630"/>
      <c r="B117" s="670"/>
      <c r="C117" s="215" t="s">
        <v>26</v>
      </c>
      <c r="D117" s="208"/>
      <c r="E117" s="580" t="s">
        <v>227</v>
      </c>
      <c r="F117" s="648"/>
      <c r="G117" s="77" t="s">
        <v>19</v>
      </c>
      <c r="H117" s="276"/>
      <c r="I117" s="277" t="s">
        <v>21</v>
      </c>
      <c r="J117" s="77"/>
    </row>
    <row r="118" spans="1:10" ht="46.5" customHeight="1" x14ac:dyDescent="0.2">
      <c r="A118" s="633">
        <v>40</v>
      </c>
      <c r="B118" s="670"/>
      <c r="C118" s="215" t="s">
        <v>26</v>
      </c>
      <c r="D118" s="208"/>
      <c r="E118" s="580" t="s">
        <v>227</v>
      </c>
      <c r="F118" s="631" t="s">
        <v>235</v>
      </c>
      <c r="G118" s="77" t="s">
        <v>39</v>
      </c>
      <c r="H118" s="276" t="s">
        <v>20</v>
      </c>
      <c r="I118" s="256" t="s">
        <v>21</v>
      </c>
      <c r="J118" s="77"/>
    </row>
    <row r="119" spans="1:10" ht="51" x14ac:dyDescent="0.2">
      <c r="A119" s="634"/>
      <c r="B119" s="670"/>
      <c r="C119" s="215" t="s">
        <v>26</v>
      </c>
      <c r="D119" s="208"/>
      <c r="E119" s="580" t="s">
        <v>227</v>
      </c>
      <c r="F119" s="632"/>
      <c r="G119" s="197" t="s">
        <v>33</v>
      </c>
      <c r="H119" s="293" t="s">
        <v>23</v>
      </c>
      <c r="I119" s="73" t="s">
        <v>236</v>
      </c>
      <c r="J119" s="289"/>
    </row>
    <row r="120" spans="1:10" ht="66" customHeight="1" x14ac:dyDescent="0.2">
      <c r="A120" s="633">
        <v>41</v>
      </c>
      <c r="B120" s="670"/>
      <c r="C120" s="215" t="s">
        <v>26</v>
      </c>
      <c r="D120" s="208"/>
      <c r="E120" s="580" t="s">
        <v>227</v>
      </c>
      <c r="F120" s="631" t="s">
        <v>237</v>
      </c>
      <c r="G120" s="197" t="s">
        <v>33</v>
      </c>
      <c r="H120" s="293" t="s">
        <v>23</v>
      </c>
      <c r="I120" s="73" t="s">
        <v>238</v>
      </c>
      <c r="J120" s="289"/>
    </row>
    <row r="121" spans="1:10" ht="30.75" customHeight="1" x14ac:dyDescent="0.2">
      <c r="A121" s="634"/>
      <c r="B121" s="670"/>
      <c r="C121" s="215" t="s">
        <v>26</v>
      </c>
      <c r="D121" s="208"/>
      <c r="E121" s="580" t="s">
        <v>227</v>
      </c>
      <c r="F121" s="632"/>
      <c r="G121" s="197" t="s">
        <v>19</v>
      </c>
      <c r="H121" s="293" t="s">
        <v>20</v>
      </c>
      <c r="I121" s="256" t="s">
        <v>21</v>
      </c>
      <c r="J121" s="289"/>
    </row>
    <row r="122" spans="1:10" ht="75.75" customHeight="1" x14ac:dyDescent="0.2">
      <c r="A122" s="628">
        <v>42</v>
      </c>
      <c r="B122" s="670"/>
      <c r="C122" s="215" t="s">
        <v>26</v>
      </c>
      <c r="D122" s="208" t="s">
        <v>239</v>
      </c>
      <c r="E122" s="580" t="s">
        <v>227</v>
      </c>
      <c r="F122" s="649" t="s">
        <v>240</v>
      </c>
      <c r="G122" s="197" t="s">
        <v>33</v>
      </c>
      <c r="H122" s="230" t="s">
        <v>23</v>
      </c>
      <c r="I122" s="162" t="s">
        <v>241</v>
      </c>
      <c r="J122" s="231" t="s">
        <v>242</v>
      </c>
    </row>
    <row r="123" spans="1:10" ht="29.25" customHeight="1" x14ac:dyDescent="0.2">
      <c r="A123" s="630"/>
      <c r="B123" s="663"/>
      <c r="C123" s="215" t="s">
        <v>26</v>
      </c>
      <c r="D123" s="208" t="s">
        <v>239</v>
      </c>
      <c r="E123" s="580" t="s">
        <v>227</v>
      </c>
      <c r="F123" s="650"/>
      <c r="G123" s="197" t="s">
        <v>19</v>
      </c>
      <c r="H123" s="230" t="s">
        <v>23</v>
      </c>
      <c r="I123" s="256" t="s">
        <v>21</v>
      </c>
      <c r="J123" s="288" t="s">
        <v>243</v>
      </c>
    </row>
    <row r="124" spans="1:10" s="192" customFormat="1" ht="36.75" customHeight="1" x14ac:dyDescent="0.25">
      <c r="A124" s="617">
        <v>43</v>
      </c>
      <c r="B124" s="296" t="s">
        <v>244</v>
      </c>
      <c r="C124" s="472" t="s">
        <v>23</v>
      </c>
      <c r="D124" s="240" t="s">
        <v>245</v>
      </c>
      <c r="E124" s="241" t="s">
        <v>246</v>
      </c>
      <c r="F124" s="647" t="s">
        <v>247</v>
      </c>
      <c r="G124" s="241" t="s">
        <v>61</v>
      </c>
      <c r="H124" s="276" t="s">
        <v>23</v>
      </c>
      <c r="I124" s="256" t="s">
        <v>21</v>
      </c>
    </row>
    <row r="125" spans="1:10" s="192" customFormat="1" ht="72.75" customHeight="1" x14ac:dyDescent="0.25">
      <c r="A125" s="618"/>
      <c r="B125" s="297"/>
      <c r="C125" s="244" t="s">
        <v>23</v>
      </c>
      <c r="D125" s="298" t="s">
        <v>245</v>
      </c>
      <c r="E125" s="245" t="s">
        <v>246</v>
      </c>
      <c r="F125" s="648"/>
      <c r="G125" s="245" t="s">
        <v>39</v>
      </c>
      <c r="H125" s="564" t="s">
        <v>23</v>
      </c>
      <c r="I125" s="246" t="s">
        <v>248</v>
      </c>
      <c r="J125" s="227" t="s">
        <v>249</v>
      </c>
    </row>
    <row r="126" spans="1:10" s="192" customFormat="1" ht="26.25" customHeight="1" x14ac:dyDescent="0.25">
      <c r="A126" s="617">
        <v>44</v>
      </c>
      <c r="B126" s="297"/>
      <c r="C126" s="239" t="s">
        <v>23</v>
      </c>
      <c r="D126" s="240"/>
      <c r="E126" s="241" t="s">
        <v>250</v>
      </c>
      <c r="F126" s="647" t="s">
        <v>251</v>
      </c>
      <c r="G126" s="241" t="s">
        <v>61</v>
      </c>
      <c r="H126" s="276" t="s">
        <v>23</v>
      </c>
      <c r="I126" s="242" t="s">
        <v>252</v>
      </c>
      <c r="J126" s="192" t="s">
        <v>253</v>
      </c>
    </row>
    <row r="127" spans="1:10" s="192" customFormat="1" ht="26.25" customHeight="1" x14ac:dyDescent="0.25">
      <c r="A127" s="671"/>
      <c r="B127" s="297"/>
      <c r="C127" s="239" t="s">
        <v>23</v>
      </c>
      <c r="D127" s="240"/>
      <c r="E127" s="241" t="s">
        <v>250</v>
      </c>
      <c r="F127" s="651"/>
      <c r="G127" s="241" t="s">
        <v>254</v>
      </c>
      <c r="H127" s="276" t="s">
        <v>23</v>
      </c>
      <c r="I127" s="242" t="s">
        <v>255</v>
      </c>
    </row>
    <row r="128" spans="1:10" s="192" customFormat="1" ht="30" customHeight="1" x14ac:dyDescent="0.25">
      <c r="A128" s="618"/>
      <c r="B128" s="297"/>
      <c r="C128" s="239" t="s">
        <v>23</v>
      </c>
      <c r="D128" s="240"/>
      <c r="E128" s="241" t="s">
        <v>256</v>
      </c>
      <c r="F128" s="648"/>
      <c r="G128" s="241" t="s">
        <v>39</v>
      </c>
      <c r="H128" s="276" t="s">
        <v>23</v>
      </c>
      <c r="I128" s="242" t="s">
        <v>257</v>
      </c>
    </row>
    <row r="129" spans="1:10" s="192" customFormat="1" ht="30" customHeight="1" x14ac:dyDescent="0.25">
      <c r="A129" s="581"/>
      <c r="B129" s="297"/>
      <c r="C129" s="239" t="s">
        <v>26</v>
      </c>
      <c r="D129" s="240"/>
      <c r="E129" s="241"/>
      <c r="F129" s="565" t="s">
        <v>258</v>
      </c>
      <c r="G129" s="241" t="s">
        <v>259</v>
      </c>
      <c r="H129" s="276"/>
      <c r="I129" s="295" t="s">
        <v>260</v>
      </c>
    </row>
    <row r="130" spans="1:10" s="192" customFormat="1" ht="30" customHeight="1" x14ac:dyDescent="0.25">
      <c r="A130" s="581"/>
      <c r="B130" s="297"/>
      <c r="C130" s="239" t="s">
        <v>261</v>
      </c>
      <c r="D130" s="240"/>
      <c r="E130" s="241"/>
      <c r="F130" s="565" t="s">
        <v>262</v>
      </c>
      <c r="G130" s="241" t="s">
        <v>259</v>
      </c>
      <c r="H130" s="276"/>
      <c r="I130" s="295" t="s">
        <v>260</v>
      </c>
    </row>
    <row r="131" spans="1:10" s="189" customFormat="1" ht="36.75" customHeight="1" x14ac:dyDescent="0.25">
      <c r="A131" s="652">
        <v>45</v>
      </c>
      <c r="B131" s="297"/>
      <c r="C131" s="472" t="s">
        <v>23</v>
      </c>
      <c r="D131" s="243" t="s">
        <v>263</v>
      </c>
      <c r="E131" s="238" t="s">
        <v>264</v>
      </c>
      <c r="F131" s="628" t="s">
        <v>265</v>
      </c>
      <c r="G131" s="238" t="s">
        <v>61</v>
      </c>
      <c r="H131" s="586" t="s">
        <v>23</v>
      </c>
      <c r="I131" s="256" t="s">
        <v>21</v>
      </c>
      <c r="J131" s="232" t="s">
        <v>266</v>
      </c>
    </row>
    <row r="132" spans="1:10" s="189" customFormat="1" ht="30" customHeight="1" x14ac:dyDescent="0.25">
      <c r="A132" s="653"/>
      <c r="B132" s="297"/>
      <c r="C132" s="472" t="s">
        <v>23</v>
      </c>
      <c r="D132" s="243" t="s">
        <v>263</v>
      </c>
      <c r="E132" s="238" t="s">
        <v>264</v>
      </c>
      <c r="F132" s="630"/>
      <c r="G132" s="238" t="s">
        <v>39</v>
      </c>
      <c r="H132" s="586" t="s">
        <v>23</v>
      </c>
      <c r="I132" s="237" t="s">
        <v>267</v>
      </c>
      <c r="J132" s="232" t="s">
        <v>268</v>
      </c>
    </row>
    <row r="133" spans="1:10" s="189" customFormat="1" ht="36.75" customHeight="1" x14ac:dyDescent="0.25">
      <c r="A133" s="652">
        <v>46</v>
      </c>
      <c r="B133" s="297"/>
      <c r="C133" s="472" t="s">
        <v>23</v>
      </c>
      <c r="D133" s="243" t="s">
        <v>269</v>
      </c>
      <c r="E133" s="238" t="s">
        <v>270</v>
      </c>
      <c r="F133" s="628" t="s">
        <v>271</v>
      </c>
      <c r="G133" s="238" t="s">
        <v>61</v>
      </c>
      <c r="H133" s="586" t="s">
        <v>23</v>
      </c>
      <c r="I133" s="237" t="s">
        <v>272</v>
      </c>
    </row>
    <row r="134" spans="1:10" s="189" customFormat="1" ht="31.5" customHeight="1" x14ac:dyDescent="0.25">
      <c r="A134" s="653"/>
      <c r="B134" s="297"/>
      <c r="C134" s="472" t="s">
        <v>23</v>
      </c>
      <c r="D134" s="243" t="s">
        <v>273</v>
      </c>
      <c r="E134" s="238" t="s">
        <v>270</v>
      </c>
      <c r="F134" s="630"/>
      <c r="G134" s="238" t="s">
        <v>39</v>
      </c>
      <c r="H134" s="586" t="s">
        <v>23</v>
      </c>
      <c r="I134" s="256" t="s">
        <v>21</v>
      </c>
      <c r="J134" s="189" t="s">
        <v>274</v>
      </c>
    </row>
    <row r="135" spans="1:10" s="189" customFormat="1" ht="36" customHeight="1" x14ac:dyDescent="0.25">
      <c r="A135" s="652">
        <v>47</v>
      </c>
      <c r="B135" s="297"/>
      <c r="C135" s="472" t="s">
        <v>23</v>
      </c>
      <c r="D135" s="243" t="s">
        <v>275</v>
      </c>
      <c r="E135" s="238" t="s">
        <v>276</v>
      </c>
      <c r="F135" s="628" t="s">
        <v>277</v>
      </c>
      <c r="G135" s="238" t="s">
        <v>61</v>
      </c>
      <c r="H135" s="586" t="s">
        <v>23</v>
      </c>
      <c r="I135" s="237" t="s">
        <v>278</v>
      </c>
      <c r="J135" s="189" t="s">
        <v>279</v>
      </c>
    </row>
    <row r="136" spans="1:10" s="189" customFormat="1" ht="39.75" customHeight="1" x14ac:dyDescent="0.25">
      <c r="A136" s="653"/>
      <c r="B136" s="297"/>
      <c r="C136" s="472" t="s">
        <v>23</v>
      </c>
      <c r="D136" s="243" t="s">
        <v>275</v>
      </c>
      <c r="E136" s="238" t="s">
        <v>276</v>
      </c>
      <c r="F136" s="630"/>
      <c r="G136" s="238" t="s">
        <v>39</v>
      </c>
      <c r="H136" s="586" t="s">
        <v>23</v>
      </c>
      <c r="I136" s="237" t="s">
        <v>280</v>
      </c>
    </row>
    <row r="137" spans="1:10" s="189" customFormat="1" ht="37.5" customHeight="1" x14ac:dyDescent="0.25">
      <c r="A137" s="652">
        <v>48</v>
      </c>
      <c r="B137" s="297"/>
      <c r="C137" s="472" t="s">
        <v>23</v>
      </c>
      <c r="D137" s="243" t="s">
        <v>281</v>
      </c>
      <c r="E137" s="238" t="s">
        <v>282</v>
      </c>
      <c r="F137" s="628" t="s">
        <v>283</v>
      </c>
      <c r="G137" s="238" t="s">
        <v>61</v>
      </c>
      <c r="H137" s="586" t="s">
        <v>23</v>
      </c>
      <c r="I137" s="263" t="s">
        <v>21</v>
      </c>
      <c r="J137" s="189" t="s">
        <v>284</v>
      </c>
    </row>
    <row r="138" spans="1:10" s="189" customFormat="1" ht="31.5" customHeight="1" x14ac:dyDescent="0.25">
      <c r="A138" s="653"/>
      <c r="B138" s="297"/>
      <c r="C138" s="472" t="s">
        <v>23</v>
      </c>
      <c r="D138" s="243" t="s">
        <v>285</v>
      </c>
      <c r="E138" s="238" t="s">
        <v>282</v>
      </c>
      <c r="F138" s="630"/>
      <c r="G138" s="238" t="s">
        <v>39</v>
      </c>
      <c r="H138" s="586" t="s">
        <v>23</v>
      </c>
      <c r="I138" s="237" t="s">
        <v>286</v>
      </c>
    </row>
    <row r="139" spans="1:10" ht="38.25" customHeight="1" x14ac:dyDescent="0.2">
      <c r="A139" s="640">
        <v>49</v>
      </c>
      <c r="B139" s="642" t="s">
        <v>287</v>
      </c>
      <c r="C139" s="580" t="s">
        <v>23</v>
      </c>
      <c r="D139" s="100"/>
      <c r="E139" s="264" t="s">
        <v>288</v>
      </c>
      <c r="F139" s="628" t="s">
        <v>289</v>
      </c>
      <c r="G139" s="580" t="s">
        <v>39</v>
      </c>
      <c r="H139" s="293" t="s">
        <v>23</v>
      </c>
      <c r="I139" s="580" t="s">
        <v>290</v>
      </c>
      <c r="J139" s="294"/>
    </row>
    <row r="140" spans="1:10" ht="38.25" customHeight="1" x14ac:dyDescent="0.2">
      <c r="A140" s="641"/>
      <c r="B140" s="643"/>
      <c r="C140" s="580" t="s">
        <v>23</v>
      </c>
      <c r="D140" s="100"/>
      <c r="E140" s="264" t="s">
        <v>288</v>
      </c>
      <c r="F140" s="630"/>
      <c r="G140" s="580" t="s">
        <v>22</v>
      </c>
      <c r="H140" s="293" t="s">
        <v>23</v>
      </c>
      <c r="I140" s="256" t="s">
        <v>21</v>
      </c>
      <c r="J140" s="294"/>
    </row>
    <row r="141" spans="1:10" ht="76.5" customHeight="1" x14ac:dyDescent="0.2">
      <c r="A141" s="640">
        <v>50</v>
      </c>
      <c r="B141" s="643"/>
      <c r="C141" s="580" t="s">
        <v>23</v>
      </c>
      <c r="D141" s="100"/>
      <c r="E141" s="264" t="s">
        <v>288</v>
      </c>
      <c r="F141" s="628" t="s">
        <v>291</v>
      </c>
      <c r="G141" s="580" t="s">
        <v>39</v>
      </c>
      <c r="H141" s="293" t="s">
        <v>23</v>
      </c>
      <c r="I141" s="283" t="s">
        <v>292</v>
      </c>
      <c r="J141" s="247" t="s">
        <v>293</v>
      </c>
    </row>
    <row r="142" spans="1:10" ht="24.75" customHeight="1" x14ac:dyDescent="0.2">
      <c r="A142" s="641"/>
      <c r="B142" s="643"/>
      <c r="C142" s="580" t="s">
        <v>23</v>
      </c>
      <c r="D142" s="100"/>
      <c r="E142" s="264" t="s">
        <v>288</v>
      </c>
      <c r="F142" s="630"/>
      <c r="G142" s="580" t="s">
        <v>22</v>
      </c>
      <c r="H142" s="293" t="s">
        <v>23</v>
      </c>
      <c r="I142" s="256" t="s">
        <v>21</v>
      </c>
      <c r="J142" s="294" t="s">
        <v>294</v>
      </c>
    </row>
    <row r="143" spans="1:10" ht="31.5" customHeight="1" x14ac:dyDescent="0.2">
      <c r="A143" s="640">
        <v>51</v>
      </c>
      <c r="B143" s="643"/>
      <c r="C143" s="580" t="s">
        <v>23</v>
      </c>
      <c r="D143" s="100"/>
      <c r="E143" s="264" t="s">
        <v>288</v>
      </c>
      <c r="F143" s="628" t="s">
        <v>295</v>
      </c>
      <c r="G143" s="580" t="s">
        <v>39</v>
      </c>
      <c r="H143" s="293" t="s">
        <v>23</v>
      </c>
      <c r="I143" s="580" t="s">
        <v>296</v>
      </c>
      <c r="J143" s="294"/>
    </row>
    <row r="144" spans="1:10" ht="38.25" customHeight="1" x14ac:dyDescent="0.2">
      <c r="A144" s="641"/>
      <c r="B144" s="643"/>
      <c r="C144" s="580" t="s">
        <v>23</v>
      </c>
      <c r="D144" s="100"/>
      <c r="E144" s="264" t="s">
        <v>288</v>
      </c>
      <c r="F144" s="630"/>
      <c r="G144" s="580" t="s">
        <v>22</v>
      </c>
      <c r="H144" s="293" t="s">
        <v>23</v>
      </c>
      <c r="I144" s="256" t="s">
        <v>21</v>
      </c>
      <c r="J144" s="294"/>
    </row>
    <row r="145" spans="1:10" ht="41.25" customHeight="1" x14ac:dyDescent="0.2">
      <c r="A145" s="640">
        <v>52</v>
      </c>
      <c r="B145" s="643"/>
      <c r="C145" s="580" t="s">
        <v>23</v>
      </c>
      <c r="D145" s="100"/>
      <c r="E145" s="264" t="s">
        <v>288</v>
      </c>
      <c r="F145" s="628" t="s">
        <v>297</v>
      </c>
      <c r="G145" s="580" t="s">
        <v>39</v>
      </c>
      <c r="H145" s="293" t="s">
        <v>23</v>
      </c>
      <c r="I145" s="580" t="s">
        <v>298</v>
      </c>
      <c r="J145" s="294"/>
    </row>
    <row r="146" spans="1:10" ht="25.5" customHeight="1" x14ac:dyDescent="0.2">
      <c r="A146" s="641"/>
      <c r="B146" s="644"/>
      <c r="C146" s="580" t="s">
        <v>23</v>
      </c>
      <c r="D146" s="100"/>
      <c r="E146" s="264" t="s">
        <v>288</v>
      </c>
      <c r="F146" s="630"/>
      <c r="G146" s="580" t="s">
        <v>22</v>
      </c>
      <c r="H146" s="293" t="s">
        <v>23</v>
      </c>
      <c r="I146" s="263" t="s">
        <v>21</v>
      </c>
      <c r="J146" s="294"/>
    </row>
    <row r="147" spans="1:10" ht="49.5" customHeight="1" x14ac:dyDescent="0.2">
      <c r="A147" s="278"/>
      <c r="B147" s="664" t="s">
        <v>299</v>
      </c>
      <c r="C147" s="664"/>
      <c r="D147" s="664"/>
      <c r="E147" s="279"/>
      <c r="F147" s="280"/>
      <c r="G147" s="281"/>
      <c r="H147" s="280"/>
      <c r="I147" s="281"/>
      <c r="J147" s="281"/>
    </row>
    <row r="148" spans="1:10" x14ac:dyDescent="0.2">
      <c r="A148" s="294"/>
      <c r="C148" s="471"/>
      <c r="F148" s="293"/>
      <c r="G148" s="294"/>
      <c r="H148" s="293"/>
      <c r="I148" s="294"/>
      <c r="J148" s="294"/>
    </row>
    <row r="149" spans="1:10" x14ac:dyDescent="0.2">
      <c r="A149" s="294"/>
      <c r="C149" s="471"/>
      <c r="F149" s="293"/>
      <c r="G149" s="294"/>
      <c r="H149" s="293"/>
      <c r="I149" s="294"/>
      <c r="J149" s="294"/>
    </row>
    <row r="150" spans="1:10" x14ac:dyDescent="0.2">
      <c r="A150" s="294"/>
      <c r="C150" s="471"/>
      <c r="F150" s="293"/>
      <c r="G150" s="294"/>
      <c r="H150" s="293"/>
      <c r="I150" s="294"/>
      <c r="J150" s="294"/>
    </row>
    <row r="151" spans="1:10" x14ac:dyDescent="0.2">
      <c r="A151" s="294"/>
      <c r="C151" s="471"/>
      <c r="F151" s="293"/>
      <c r="G151" s="294"/>
      <c r="H151" s="293"/>
      <c r="I151" s="294"/>
      <c r="J151" s="294"/>
    </row>
    <row r="152" spans="1:10" x14ac:dyDescent="0.2">
      <c r="A152" s="294"/>
      <c r="C152" s="471"/>
      <c r="F152" s="293"/>
      <c r="G152" s="294"/>
      <c r="H152" s="293"/>
      <c r="I152" s="294"/>
      <c r="J152" s="294"/>
    </row>
    <row r="153" spans="1:10" x14ac:dyDescent="0.2">
      <c r="A153" s="294"/>
      <c r="C153" s="471"/>
      <c r="F153" s="293"/>
      <c r="G153" s="294"/>
      <c r="H153" s="293"/>
      <c r="I153" s="294"/>
      <c r="J153" s="294"/>
    </row>
    <row r="154" spans="1:10" x14ac:dyDescent="0.2">
      <c r="A154" s="34"/>
      <c r="B154" s="221"/>
      <c r="C154" s="221"/>
      <c r="D154" s="221"/>
      <c r="E154" s="221"/>
      <c r="F154" s="269"/>
      <c r="G154" s="34"/>
      <c r="H154" s="269"/>
      <c r="I154" s="34"/>
      <c r="J154" s="34"/>
    </row>
    <row r="155" spans="1:10" x14ac:dyDescent="0.2">
      <c r="A155" s="34"/>
      <c r="B155" s="221"/>
      <c r="C155" s="221"/>
      <c r="D155" s="221"/>
      <c r="E155" s="221"/>
      <c r="F155" s="269"/>
      <c r="G155" s="34"/>
      <c r="H155" s="269"/>
      <c r="I155" s="34"/>
      <c r="J155" s="34"/>
    </row>
    <row r="156" spans="1:10" x14ac:dyDescent="0.2">
      <c r="A156" s="34"/>
      <c r="B156" s="221"/>
      <c r="C156" s="221"/>
      <c r="D156" s="221"/>
      <c r="E156" s="221"/>
      <c r="F156" s="269"/>
      <c r="G156" s="34"/>
      <c r="H156" s="269"/>
      <c r="I156" s="34"/>
      <c r="J156" s="34"/>
    </row>
    <row r="157" spans="1:10" x14ac:dyDescent="0.2">
      <c r="A157" s="34"/>
      <c r="B157" s="221"/>
      <c r="C157" s="221"/>
      <c r="D157" s="221"/>
      <c r="E157" s="221"/>
      <c r="F157" s="269"/>
      <c r="G157" s="34"/>
      <c r="H157" s="269"/>
      <c r="I157" s="34"/>
      <c r="J157" s="34"/>
    </row>
    <row r="158" spans="1:10" x14ac:dyDescent="0.2">
      <c r="A158" s="34"/>
      <c r="B158" s="221"/>
      <c r="C158" s="221"/>
      <c r="D158" s="221"/>
      <c r="E158" s="221"/>
      <c r="F158" s="269"/>
      <c r="G158" s="34"/>
      <c r="H158" s="269"/>
      <c r="I158" s="34"/>
      <c r="J158" s="34"/>
    </row>
    <row r="159" spans="1:10" x14ac:dyDescent="0.2">
      <c r="A159" s="34"/>
      <c r="B159" s="221"/>
      <c r="C159" s="221"/>
      <c r="D159" s="221"/>
      <c r="E159" s="221"/>
      <c r="F159" s="269"/>
      <c r="G159" s="34"/>
      <c r="H159" s="269"/>
      <c r="I159" s="34"/>
      <c r="J159" s="34"/>
    </row>
    <row r="160" spans="1:10" x14ac:dyDescent="0.2">
      <c r="A160" s="34"/>
      <c r="B160" s="221"/>
      <c r="C160" s="221"/>
      <c r="D160" s="221"/>
      <c r="E160" s="221"/>
      <c r="F160" s="269"/>
      <c r="G160" s="34"/>
      <c r="H160" s="269"/>
      <c r="I160" s="34"/>
      <c r="J160" s="34"/>
    </row>
    <row r="161" spans="1:10" x14ac:dyDescent="0.2">
      <c r="A161" s="34"/>
      <c r="B161" s="221"/>
      <c r="C161" s="221"/>
      <c r="D161" s="221"/>
      <c r="E161" s="221"/>
      <c r="F161" s="269"/>
      <c r="G161" s="34"/>
      <c r="H161" s="269"/>
      <c r="I161" s="34"/>
      <c r="J161" s="34"/>
    </row>
    <row r="162" spans="1:10" x14ac:dyDescent="0.2">
      <c r="A162" s="34"/>
      <c r="B162" s="221"/>
      <c r="C162" s="221"/>
      <c r="D162" s="221"/>
      <c r="E162" s="221"/>
      <c r="F162" s="269"/>
      <c r="G162" s="34"/>
      <c r="H162" s="269"/>
      <c r="I162" s="34"/>
      <c r="J162" s="34"/>
    </row>
    <row r="163" spans="1:10" x14ac:dyDescent="0.2">
      <c r="A163" s="34"/>
      <c r="B163" s="221"/>
      <c r="C163" s="221"/>
      <c r="D163" s="221"/>
      <c r="E163" s="221"/>
      <c r="F163" s="269"/>
      <c r="G163" s="34"/>
      <c r="H163" s="269"/>
      <c r="I163" s="34"/>
      <c r="J163" s="34"/>
    </row>
    <row r="164" spans="1:10" x14ac:dyDescent="0.2">
      <c r="A164" s="34"/>
      <c r="B164" s="221"/>
      <c r="C164" s="221"/>
      <c r="D164" s="221"/>
      <c r="E164" s="221"/>
      <c r="F164" s="269"/>
      <c r="G164" s="34"/>
      <c r="H164" s="269"/>
      <c r="I164" s="34"/>
      <c r="J164" s="34"/>
    </row>
    <row r="165" spans="1:10" x14ac:dyDescent="0.2">
      <c r="A165" s="34"/>
      <c r="B165" s="221"/>
      <c r="C165" s="221"/>
      <c r="D165" s="221"/>
      <c r="E165" s="221"/>
      <c r="F165" s="269"/>
      <c r="G165" s="34"/>
      <c r="H165" s="269"/>
      <c r="I165" s="34"/>
      <c r="J165" s="34"/>
    </row>
    <row r="166" spans="1:10" x14ac:dyDescent="0.2">
      <c r="A166" s="34"/>
      <c r="B166" s="221"/>
      <c r="C166" s="221"/>
      <c r="D166" s="221"/>
      <c r="E166" s="221"/>
      <c r="F166" s="269"/>
      <c r="G166" s="34"/>
      <c r="H166" s="269"/>
      <c r="I166" s="34"/>
      <c r="J166" s="34"/>
    </row>
    <row r="167" spans="1:10" x14ac:dyDescent="0.2">
      <c r="A167" s="34"/>
      <c r="B167" s="221"/>
      <c r="C167" s="221"/>
      <c r="D167" s="221"/>
      <c r="E167" s="221"/>
      <c r="F167" s="269"/>
      <c r="G167" s="34"/>
      <c r="H167" s="269"/>
      <c r="I167" s="34"/>
      <c r="J167" s="34"/>
    </row>
    <row r="168" spans="1:10" x14ac:dyDescent="0.2">
      <c r="A168" s="34"/>
      <c r="B168" s="221"/>
      <c r="C168" s="221"/>
      <c r="D168" s="221"/>
      <c r="E168" s="221"/>
      <c r="F168" s="269"/>
      <c r="G168" s="34"/>
      <c r="H168" s="269"/>
      <c r="I168" s="34"/>
      <c r="J168" s="34"/>
    </row>
    <row r="169" spans="1:10" x14ac:dyDescent="0.2">
      <c r="A169" s="34"/>
      <c r="B169" s="221"/>
      <c r="C169" s="221"/>
      <c r="D169" s="221"/>
      <c r="E169" s="221"/>
      <c r="F169" s="269"/>
      <c r="G169" s="34"/>
      <c r="H169" s="269"/>
      <c r="I169" s="34"/>
      <c r="J169" s="34"/>
    </row>
    <row r="170" spans="1:10" x14ac:dyDescent="0.2">
      <c r="A170" s="34"/>
      <c r="B170" s="221"/>
      <c r="C170" s="221"/>
      <c r="D170" s="221"/>
      <c r="E170" s="221"/>
      <c r="F170" s="269"/>
      <c r="G170" s="34"/>
      <c r="H170" s="269"/>
      <c r="I170" s="34"/>
      <c r="J170" s="34"/>
    </row>
    <row r="171" spans="1:10" x14ac:dyDescent="0.2">
      <c r="A171" s="34"/>
      <c r="B171" s="221"/>
      <c r="C171" s="221"/>
      <c r="D171" s="221"/>
      <c r="E171" s="221"/>
      <c r="F171" s="269"/>
      <c r="G171" s="34"/>
      <c r="H171" s="269"/>
      <c r="I171" s="34"/>
      <c r="J171" s="34"/>
    </row>
    <row r="172" spans="1:10" x14ac:dyDescent="0.2">
      <c r="A172" s="34"/>
      <c r="B172" s="221"/>
      <c r="C172" s="221"/>
      <c r="D172" s="221"/>
      <c r="E172" s="221"/>
      <c r="F172" s="269"/>
      <c r="G172" s="34"/>
      <c r="H172" s="269"/>
      <c r="I172" s="34"/>
      <c r="J172" s="34"/>
    </row>
    <row r="173" spans="1:10" x14ac:dyDescent="0.2">
      <c r="A173" s="34"/>
      <c r="B173" s="221"/>
      <c r="C173" s="221"/>
      <c r="D173" s="221"/>
      <c r="E173" s="221"/>
      <c r="F173" s="269"/>
      <c r="G173" s="34"/>
      <c r="H173" s="269"/>
      <c r="I173" s="34"/>
      <c r="J173" s="34"/>
    </row>
    <row r="174" spans="1:10" x14ac:dyDescent="0.2">
      <c r="A174" s="34"/>
      <c r="B174" s="221"/>
      <c r="C174" s="221"/>
      <c r="D174" s="221"/>
      <c r="E174" s="221"/>
      <c r="F174" s="269"/>
      <c r="G174" s="34"/>
      <c r="H174" s="269"/>
      <c r="I174" s="34"/>
      <c r="J174" s="34"/>
    </row>
    <row r="175" spans="1:10" x14ac:dyDescent="0.2">
      <c r="A175" s="34"/>
      <c r="B175" s="221"/>
      <c r="C175" s="221"/>
      <c r="D175" s="221"/>
      <c r="E175" s="221"/>
      <c r="F175" s="269"/>
      <c r="G175" s="34"/>
      <c r="H175" s="269"/>
      <c r="I175" s="34"/>
      <c r="J175" s="34"/>
    </row>
    <row r="176" spans="1:10" x14ac:dyDescent="0.2">
      <c r="A176" s="34"/>
      <c r="B176" s="221"/>
      <c r="C176" s="221"/>
      <c r="D176" s="221"/>
      <c r="E176" s="221"/>
      <c r="F176" s="269"/>
      <c r="G176" s="34"/>
      <c r="H176" s="269"/>
      <c r="I176" s="34"/>
      <c r="J176" s="34"/>
    </row>
    <row r="177" spans="1:10" x14ac:dyDescent="0.2">
      <c r="A177" s="34"/>
      <c r="B177" s="221"/>
      <c r="C177" s="221"/>
      <c r="D177" s="221"/>
      <c r="E177" s="221"/>
      <c r="F177" s="269"/>
      <c r="G177" s="34"/>
      <c r="H177" s="269"/>
      <c r="I177" s="34"/>
      <c r="J177" s="34"/>
    </row>
    <row r="178" spans="1:10" x14ac:dyDescent="0.2">
      <c r="A178" s="34"/>
      <c r="B178" s="221"/>
      <c r="C178" s="221"/>
      <c r="D178" s="221"/>
      <c r="E178" s="221"/>
      <c r="F178" s="269"/>
      <c r="G178" s="34"/>
      <c r="H178" s="269"/>
      <c r="I178" s="34"/>
      <c r="J178" s="34"/>
    </row>
    <row r="179" spans="1:10" x14ac:dyDescent="0.2">
      <c r="A179" s="34"/>
      <c r="B179" s="221"/>
      <c r="C179" s="221"/>
      <c r="D179" s="221"/>
      <c r="E179" s="221"/>
      <c r="F179" s="269"/>
      <c r="G179" s="34"/>
      <c r="H179" s="269"/>
      <c r="I179" s="34"/>
      <c r="J179" s="34"/>
    </row>
    <row r="180" spans="1:10" x14ac:dyDescent="0.2">
      <c r="A180" s="34"/>
      <c r="B180" s="221"/>
      <c r="C180" s="221"/>
      <c r="D180" s="221"/>
      <c r="E180" s="221"/>
      <c r="F180" s="269"/>
      <c r="G180" s="34"/>
      <c r="H180" s="269"/>
      <c r="I180" s="34"/>
      <c r="J180" s="34"/>
    </row>
    <row r="181" spans="1:10" x14ac:dyDescent="0.2">
      <c r="A181" s="34"/>
      <c r="B181" s="221"/>
      <c r="C181" s="221"/>
      <c r="D181" s="221"/>
      <c r="E181" s="221"/>
      <c r="F181" s="269"/>
      <c r="G181" s="34"/>
      <c r="H181" s="269"/>
      <c r="I181" s="34"/>
      <c r="J181" s="34"/>
    </row>
    <row r="182" spans="1:10" x14ac:dyDescent="0.2">
      <c r="A182" s="34"/>
      <c r="B182" s="221"/>
      <c r="C182" s="221"/>
      <c r="D182" s="221"/>
      <c r="E182" s="221"/>
      <c r="F182" s="269"/>
      <c r="G182" s="34"/>
      <c r="H182" s="269"/>
      <c r="I182" s="34"/>
      <c r="J182" s="34"/>
    </row>
    <row r="183" spans="1:10" x14ac:dyDescent="0.2">
      <c r="A183" s="34"/>
      <c r="B183" s="221"/>
      <c r="C183" s="221"/>
      <c r="D183" s="221"/>
      <c r="E183" s="221"/>
      <c r="F183" s="269"/>
      <c r="G183" s="34"/>
      <c r="H183" s="269"/>
      <c r="I183" s="34"/>
      <c r="J183" s="34"/>
    </row>
    <row r="184" spans="1:10" x14ac:dyDescent="0.2">
      <c r="A184" s="34"/>
      <c r="B184" s="221"/>
      <c r="C184" s="221"/>
      <c r="D184" s="221"/>
      <c r="E184" s="221"/>
      <c r="F184" s="269"/>
      <c r="G184" s="34"/>
      <c r="H184" s="269"/>
      <c r="I184" s="34"/>
      <c r="J184" s="34"/>
    </row>
    <row r="185" spans="1:10" x14ac:dyDescent="0.2">
      <c r="A185" s="34"/>
      <c r="B185" s="221"/>
      <c r="C185" s="221"/>
      <c r="D185" s="221"/>
      <c r="E185" s="221"/>
      <c r="F185" s="269"/>
      <c r="G185" s="34"/>
      <c r="H185" s="269"/>
      <c r="I185" s="34"/>
      <c r="J185" s="34"/>
    </row>
    <row r="186" spans="1:10" x14ac:dyDescent="0.2">
      <c r="A186" s="34"/>
      <c r="B186" s="221"/>
      <c r="C186" s="221"/>
      <c r="D186" s="221"/>
      <c r="E186" s="221"/>
      <c r="F186" s="269"/>
      <c r="G186" s="34"/>
      <c r="H186" s="269"/>
      <c r="I186" s="34"/>
      <c r="J186" s="34"/>
    </row>
    <row r="187" spans="1:10" x14ac:dyDescent="0.2">
      <c r="A187" s="34"/>
      <c r="B187" s="221"/>
      <c r="C187" s="221"/>
      <c r="D187" s="221"/>
      <c r="E187" s="221"/>
      <c r="F187" s="269"/>
      <c r="G187" s="34"/>
      <c r="H187" s="269"/>
      <c r="I187" s="34"/>
      <c r="J187" s="34"/>
    </row>
    <row r="188" spans="1:10" x14ac:dyDescent="0.2">
      <c r="A188" s="34"/>
      <c r="B188" s="221"/>
      <c r="C188" s="221"/>
      <c r="D188" s="221"/>
      <c r="E188" s="221"/>
      <c r="F188" s="269"/>
      <c r="G188" s="34"/>
      <c r="H188" s="269"/>
      <c r="I188" s="34"/>
      <c r="J188" s="34"/>
    </row>
    <row r="189" spans="1:10" x14ac:dyDescent="0.2">
      <c r="A189" s="34"/>
      <c r="B189" s="221"/>
      <c r="C189" s="221"/>
      <c r="D189" s="221"/>
      <c r="E189" s="221"/>
      <c r="F189" s="269"/>
      <c r="G189" s="34"/>
      <c r="H189" s="269"/>
      <c r="I189" s="34"/>
      <c r="J189" s="34"/>
    </row>
    <row r="190" spans="1:10" x14ac:dyDescent="0.2">
      <c r="A190" s="34"/>
      <c r="B190" s="221"/>
      <c r="C190" s="221"/>
      <c r="D190" s="221"/>
      <c r="E190" s="221"/>
      <c r="F190" s="269"/>
      <c r="G190" s="34"/>
      <c r="H190" s="269"/>
      <c r="I190" s="34"/>
      <c r="J190" s="34"/>
    </row>
    <row r="191" spans="1:10" x14ac:dyDescent="0.2">
      <c r="A191" s="34"/>
      <c r="B191" s="221"/>
      <c r="C191" s="221"/>
      <c r="D191" s="221"/>
      <c r="E191" s="221"/>
      <c r="F191" s="269"/>
      <c r="G191" s="34"/>
      <c r="H191" s="269"/>
      <c r="I191" s="34"/>
      <c r="J191" s="34"/>
    </row>
    <row r="192" spans="1:10" x14ac:dyDescent="0.2">
      <c r="A192" s="34"/>
      <c r="B192" s="221"/>
      <c r="C192" s="221"/>
      <c r="D192" s="221"/>
      <c r="E192" s="221"/>
      <c r="F192" s="269"/>
      <c r="G192" s="34"/>
      <c r="H192" s="269"/>
      <c r="I192" s="34"/>
      <c r="J192" s="34"/>
    </row>
    <row r="193" spans="1:10" x14ac:dyDescent="0.2">
      <c r="A193" s="34"/>
      <c r="B193" s="221"/>
      <c r="C193" s="221"/>
      <c r="D193" s="221"/>
      <c r="E193" s="221"/>
      <c r="F193" s="269"/>
      <c r="G193" s="34"/>
      <c r="H193" s="269"/>
      <c r="I193" s="34"/>
      <c r="J193" s="34"/>
    </row>
    <row r="194" spans="1:10" x14ac:dyDescent="0.2">
      <c r="A194" s="34"/>
      <c r="B194" s="221"/>
      <c r="C194" s="221"/>
      <c r="D194" s="221"/>
      <c r="E194" s="221"/>
      <c r="F194" s="269"/>
      <c r="G194" s="34"/>
      <c r="H194" s="269"/>
      <c r="I194" s="34"/>
      <c r="J194" s="34"/>
    </row>
    <row r="195" spans="1:10" x14ac:dyDescent="0.2">
      <c r="A195" s="34"/>
      <c r="B195" s="221"/>
      <c r="C195" s="221"/>
      <c r="D195" s="221"/>
      <c r="E195" s="221"/>
      <c r="F195" s="269"/>
      <c r="G195" s="34"/>
      <c r="H195" s="269"/>
      <c r="I195" s="34"/>
      <c r="J195" s="34"/>
    </row>
    <row r="196" spans="1:10" x14ac:dyDescent="0.2">
      <c r="A196" s="34"/>
      <c r="B196" s="221"/>
      <c r="C196" s="221"/>
      <c r="D196" s="221"/>
      <c r="E196" s="221"/>
      <c r="F196" s="269"/>
      <c r="G196" s="34"/>
      <c r="H196" s="269"/>
      <c r="I196" s="34"/>
      <c r="J196" s="34"/>
    </row>
    <row r="197" spans="1:10" x14ac:dyDescent="0.2">
      <c r="A197" s="34"/>
      <c r="B197" s="221"/>
      <c r="C197" s="221"/>
      <c r="D197" s="221"/>
      <c r="E197" s="221"/>
      <c r="F197" s="269"/>
      <c r="G197" s="34"/>
      <c r="H197" s="269"/>
      <c r="I197" s="34"/>
      <c r="J197" s="34"/>
    </row>
    <row r="198" spans="1:10" x14ac:dyDescent="0.2">
      <c r="A198" s="34"/>
      <c r="B198" s="221"/>
      <c r="C198" s="221"/>
      <c r="D198" s="221"/>
      <c r="E198" s="221"/>
      <c r="F198" s="269"/>
      <c r="G198" s="34"/>
      <c r="H198" s="269"/>
      <c r="I198" s="34"/>
      <c r="J198" s="34"/>
    </row>
    <row r="199" spans="1:10" x14ac:dyDescent="0.2">
      <c r="A199" s="34"/>
      <c r="B199" s="221"/>
      <c r="C199" s="221"/>
      <c r="D199" s="221"/>
      <c r="E199" s="221"/>
      <c r="F199" s="269"/>
      <c r="G199" s="34"/>
      <c r="H199" s="269"/>
      <c r="I199" s="34"/>
      <c r="J199" s="34"/>
    </row>
    <row r="200" spans="1:10" x14ac:dyDescent="0.2">
      <c r="A200" s="34"/>
      <c r="B200" s="221"/>
      <c r="C200" s="221"/>
      <c r="D200" s="221"/>
      <c r="E200" s="221"/>
      <c r="F200" s="269"/>
      <c r="G200" s="34"/>
      <c r="H200" s="269"/>
      <c r="I200" s="34"/>
      <c r="J200" s="34"/>
    </row>
    <row r="201" spans="1:10" x14ac:dyDescent="0.2">
      <c r="A201" s="34"/>
      <c r="B201" s="221"/>
      <c r="C201" s="221"/>
      <c r="D201" s="221"/>
      <c r="E201" s="221"/>
      <c r="F201" s="269"/>
      <c r="G201" s="34"/>
      <c r="H201" s="269"/>
      <c r="I201" s="34"/>
      <c r="J201" s="34"/>
    </row>
    <row r="202" spans="1:10" x14ac:dyDescent="0.2">
      <c r="A202" s="34"/>
      <c r="B202" s="221"/>
      <c r="C202" s="221"/>
      <c r="D202" s="221"/>
      <c r="E202" s="221"/>
      <c r="F202" s="269"/>
      <c r="G202" s="34"/>
      <c r="H202" s="269"/>
      <c r="I202" s="34"/>
      <c r="J202" s="34"/>
    </row>
    <row r="203" spans="1:10" x14ac:dyDescent="0.2">
      <c r="A203" s="34"/>
      <c r="B203" s="221"/>
      <c r="C203" s="221"/>
      <c r="D203" s="221"/>
      <c r="E203" s="221"/>
      <c r="F203" s="269"/>
      <c r="G203" s="34"/>
      <c r="H203" s="269"/>
      <c r="I203" s="34"/>
      <c r="J203" s="34"/>
    </row>
    <row r="204" spans="1:10" x14ac:dyDescent="0.2">
      <c r="A204" s="34"/>
      <c r="B204" s="221"/>
      <c r="C204" s="221"/>
      <c r="D204" s="221"/>
      <c r="E204" s="221"/>
      <c r="F204" s="269"/>
      <c r="G204" s="34"/>
      <c r="H204" s="269"/>
      <c r="I204" s="34"/>
      <c r="J204" s="34"/>
    </row>
    <row r="205" spans="1:10" x14ac:dyDescent="0.2">
      <c r="A205" s="34"/>
      <c r="B205" s="221"/>
      <c r="C205" s="221"/>
      <c r="D205" s="221"/>
      <c r="E205" s="221"/>
      <c r="F205" s="269"/>
      <c r="G205" s="34"/>
      <c r="H205" s="269"/>
      <c r="I205" s="34"/>
      <c r="J205" s="34"/>
    </row>
    <row r="206" spans="1:10" x14ac:dyDescent="0.2">
      <c r="A206" s="34"/>
      <c r="B206" s="221"/>
      <c r="C206" s="221"/>
      <c r="D206" s="221"/>
      <c r="E206" s="221"/>
      <c r="F206" s="269"/>
      <c r="G206" s="34"/>
      <c r="H206" s="269"/>
      <c r="I206" s="34"/>
      <c r="J206" s="34"/>
    </row>
    <row r="207" spans="1:10" x14ac:dyDescent="0.2">
      <c r="A207" s="34"/>
      <c r="B207" s="221"/>
      <c r="C207" s="221"/>
      <c r="D207" s="221"/>
      <c r="E207" s="221"/>
      <c r="F207" s="269"/>
      <c r="G207" s="34"/>
      <c r="H207" s="269"/>
      <c r="I207" s="34"/>
      <c r="J207" s="34"/>
    </row>
    <row r="208" spans="1:10" x14ac:dyDescent="0.2">
      <c r="A208" s="34"/>
      <c r="B208" s="221"/>
      <c r="C208" s="221"/>
      <c r="D208" s="221"/>
      <c r="E208" s="221"/>
      <c r="F208" s="269"/>
      <c r="G208" s="34"/>
      <c r="H208" s="269"/>
      <c r="I208" s="34"/>
      <c r="J208" s="34"/>
    </row>
    <row r="209" spans="1:10" x14ac:dyDescent="0.2">
      <c r="A209" s="34"/>
      <c r="B209" s="221"/>
      <c r="C209" s="221"/>
      <c r="D209" s="221"/>
      <c r="E209" s="221"/>
      <c r="F209" s="269"/>
      <c r="G209" s="34"/>
      <c r="H209" s="269"/>
      <c r="I209" s="34"/>
      <c r="J209" s="34"/>
    </row>
    <row r="210" spans="1:10" x14ac:dyDescent="0.2">
      <c r="A210" s="34"/>
      <c r="B210" s="221"/>
      <c r="C210" s="221"/>
      <c r="D210" s="221"/>
      <c r="E210" s="221"/>
      <c r="F210" s="269"/>
      <c r="G210" s="34"/>
      <c r="H210" s="269"/>
      <c r="I210" s="34"/>
      <c r="J210" s="34"/>
    </row>
    <row r="211" spans="1:10" x14ac:dyDescent="0.2">
      <c r="A211" s="34"/>
      <c r="B211" s="221"/>
      <c r="C211" s="221"/>
      <c r="D211" s="221"/>
      <c r="E211" s="221"/>
      <c r="F211" s="269"/>
      <c r="G211" s="34"/>
      <c r="H211" s="269"/>
      <c r="I211" s="34"/>
      <c r="J211" s="34"/>
    </row>
    <row r="212" spans="1:10" x14ac:dyDescent="0.2">
      <c r="A212" s="34"/>
      <c r="B212" s="221"/>
      <c r="C212" s="221"/>
      <c r="D212" s="221"/>
      <c r="E212" s="221"/>
      <c r="F212" s="269"/>
      <c r="G212" s="34"/>
      <c r="H212" s="269"/>
      <c r="I212" s="34"/>
      <c r="J212" s="34"/>
    </row>
    <row r="213" spans="1:10" x14ac:dyDescent="0.2">
      <c r="A213" s="34"/>
      <c r="B213" s="221"/>
      <c r="C213" s="221"/>
      <c r="D213" s="221"/>
      <c r="E213" s="221"/>
      <c r="F213" s="269"/>
      <c r="G213" s="34"/>
      <c r="H213" s="269"/>
      <c r="I213" s="34"/>
      <c r="J213" s="34"/>
    </row>
    <row r="214" spans="1:10" x14ac:dyDescent="0.2">
      <c r="A214" s="34"/>
      <c r="B214" s="221"/>
      <c r="C214" s="221"/>
      <c r="D214" s="221"/>
      <c r="E214" s="221"/>
      <c r="F214" s="269"/>
      <c r="G214" s="34"/>
      <c r="H214" s="269"/>
      <c r="I214" s="34"/>
      <c r="J214" s="34"/>
    </row>
    <row r="215" spans="1:10" x14ac:dyDescent="0.2">
      <c r="A215" s="34"/>
      <c r="B215" s="221"/>
      <c r="C215" s="221"/>
      <c r="D215" s="221"/>
      <c r="E215" s="221"/>
      <c r="F215" s="269"/>
      <c r="G215" s="34"/>
      <c r="H215" s="269"/>
      <c r="I215" s="34"/>
      <c r="J215" s="34"/>
    </row>
    <row r="216" spans="1:10" x14ac:dyDescent="0.2">
      <c r="A216" s="34"/>
      <c r="B216" s="221"/>
      <c r="C216" s="221"/>
      <c r="D216" s="221"/>
      <c r="E216" s="221"/>
      <c r="F216" s="269"/>
      <c r="G216" s="34"/>
      <c r="H216" s="269"/>
      <c r="I216" s="34"/>
      <c r="J216" s="34"/>
    </row>
    <row r="217" spans="1:10" x14ac:dyDescent="0.2">
      <c r="A217" s="34"/>
      <c r="B217" s="221"/>
      <c r="C217" s="221"/>
      <c r="D217" s="221"/>
      <c r="E217" s="221"/>
      <c r="F217" s="269"/>
      <c r="G217" s="34"/>
      <c r="H217" s="269"/>
      <c r="I217" s="34"/>
      <c r="J217" s="34"/>
    </row>
    <row r="218" spans="1:10" x14ac:dyDescent="0.2">
      <c r="A218" s="34"/>
      <c r="B218" s="221"/>
      <c r="C218" s="221"/>
      <c r="D218" s="221"/>
      <c r="E218" s="221"/>
      <c r="F218" s="269"/>
      <c r="G218" s="34"/>
      <c r="H218" s="269"/>
      <c r="I218" s="34"/>
      <c r="J218" s="34"/>
    </row>
    <row r="219" spans="1:10" x14ac:dyDescent="0.2">
      <c r="A219" s="34"/>
      <c r="B219" s="221"/>
      <c r="C219" s="221"/>
      <c r="D219" s="221"/>
      <c r="E219" s="221"/>
      <c r="F219" s="269"/>
      <c r="G219" s="34"/>
      <c r="H219" s="269"/>
      <c r="I219" s="34"/>
      <c r="J219" s="34"/>
    </row>
    <row r="220" spans="1:10" x14ac:dyDescent="0.2">
      <c r="A220" s="34"/>
      <c r="B220" s="221"/>
      <c r="C220" s="221"/>
      <c r="D220" s="221"/>
      <c r="E220" s="221"/>
      <c r="F220" s="269"/>
      <c r="G220" s="34"/>
      <c r="H220" s="269"/>
      <c r="I220" s="34"/>
      <c r="J220" s="34"/>
    </row>
    <row r="221" spans="1:10" x14ac:dyDescent="0.2">
      <c r="A221" s="34"/>
      <c r="B221" s="221"/>
      <c r="C221" s="221"/>
      <c r="D221" s="221"/>
      <c r="E221" s="221"/>
      <c r="F221" s="269"/>
      <c r="G221" s="34"/>
      <c r="H221" s="269"/>
      <c r="I221" s="34"/>
      <c r="J221" s="34"/>
    </row>
    <row r="222" spans="1:10" x14ac:dyDescent="0.2">
      <c r="A222" s="34"/>
      <c r="B222" s="221"/>
      <c r="C222" s="221"/>
      <c r="D222" s="221"/>
      <c r="E222" s="221"/>
      <c r="F222" s="269"/>
      <c r="G222" s="34"/>
      <c r="H222" s="269"/>
      <c r="I222" s="34"/>
      <c r="J222" s="34"/>
    </row>
    <row r="223" spans="1:10" x14ac:dyDescent="0.2">
      <c r="A223" s="34"/>
      <c r="B223" s="221"/>
      <c r="C223" s="221"/>
      <c r="D223" s="221"/>
      <c r="E223" s="221"/>
      <c r="F223" s="269"/>
      <c r="G223" s="34"/>
      <c r="H223" s="269"/>
      <c r="I223" s="34"/>
      <c r="J223" s="34"/>
    </row>
    <row r="224" spans="1:10" x14ac:dyDescent="0.2">
      <c r="A224" s="34"/>
      <c r="B224" s="221"/>
      <c r="C224" s="221"/>
      <c r="D224" s="221"/>
      <c r="E224" s="221"/>
      <c r="F224" s="269"/>
      <c r="G224" s="34"/>
      <c r="H224" s="269"/>
      <c r="I224" s="34"/>
      <c r="J224" s="34"/>
    </row>
    <row r="225" spans="1:10" x14ac:dyDescent="0.2">
      <c r="A225" s="34"/>
      <c r="B225" s="221"/>
      <c r="C225" s="221"/>
      <c r="D225" s="221"/>
      <c r="E225" s="221"/>
      <c r="F225" s="269"/>
      <c r="G225" s="34"/>
      <c r="H225" s="269"/>
      <c r="I225" s="34"/>
      <c r="J225" s="34"/>
    </row>
    <row r="226" spans="1:10" x14ac:dyDescent="0.2">
      <c r="A226" s="34"/>
      <c r="B226" s="221"/>
      <c r="C226" s="221"/>
      <c r="D226" s="221"/>
      <c r="E226" s="221"/>
      <c r="F226" s="269"/>
      <c r="G226" s="34"/>
      <c r="H226" s="269"/>
      <c r="I226" s="34"/>
      <c r="J226" s="34"/>
    </row>
    <row r="227" spans="1:10" x14ac:dyDescent="0.2">
      <c r="A227" s="34"/>
      <c r="B227" s="221"/>
      <c r="C227" s="221"/>
      <c r="D227" s="221"/>
      <c r="E227" s="221"/>
      <c r="F227" s="269"/>
      <c r="G227" s="34"/>
      <c r="H227" s="269"/>
      <c r="I227" s="34"/>
      <c r="J227" s="34"/>
    </row>
    <row r="228" spans="1:10" x14ac:dyDescent="0.2">
      <c r="A228" s="34"/>
      <c r="B228" s="221"/>
      <c r="C228" s="221"/>
      <c r="D228" s="221"/>
      <c r="E228" s="221"/>
      <c r="F228" s="269"/>
      <c r="G228" s="34"/>
      <c r="H228" s="269"/>
      <c r="I228" s="34"/>
      <c r="J228" s="34"/>
    </row>
    <row r="229" spans="1:10" x14ac:dyDescent="0.2">
      <c r="A229" s="34"/>
      <c r="B229" s="221"/>
      <c r="C229" s="221"/>
      <c r="D229" s="221"/>
      <c r="E229" s="221"/>
      <c r="F229" s="269"/>
      <c r="G229" s="34"/>
      <c r="H229" s="269"/>
      <c r="I229" s="34"/>
      <c r="J229" s="34"/>
    </row>
    <row r="230" spans="1:10" x14ac:dyDescent="0.2">
      <c r="A230" s="34"/>
      <c r="B230" s="221"/>
      <c r="C230" s="221"/>
      <c r="D230" s="221"/>
      <c r="E230" s="221"/>
      <c r="F230" s="269"/>
      <c r="G230" s="34"/>
      <c r="H230" s="269"/>
      <c r="I230" s="34"/>
      <c r="J230" s="34"/>
    </row>
    <row r="231" spans="1:10" x14ac:dyDescent="0.2">
      <c r="A231" s="34"/>
      <c r="B231" s="221"/>
      <c r="C231" s="221"/>
      <c r="D231" s="221"/>
      <c r="E231" s="221"/>
      <c r="F231" s="269"/>
      <c r="G231" s="34"/>
      <c r="H231" s="269"/>
      <c r="I231" s="34"/>
      <c r="J231" s="34"/>
    </row>
    <row r="232" spans="1:10" x14ac:dyDescent="0.2">
      <c r="A232" s="34"/>
      <c r="B232" s="221"/>
      <c r="C232" s="221"/>
      <c r="D232" s="221"/>
      <c r="E232" s="221"/>
      <c r="F232" s="269"/>
      <c r="G232" s="34"/>
      <c r="H232" s="269"/>
      <c r="I232" s="34"/>
      <c r="J232" s="34"/>
    </row>
    <row r="233" spans="1:10" x14ac:dyDescent="0.2">
      <c r="A233" s="34"/>
      <c r="B233" s="221"/>
      <c r="C233" s="221"/>
      <c r="D233" s="221"/>
      <c r="E233" s="221"/>
      <c r="F233" s="269"/>
      <c r="G233" s="34"/>
      <c r="H233" s="269"/>
      <c r="I233" s="34"/>
      <c r="J233" s="34"/>
    </row>
    <row r="234" spans="1:10" x14ac:dyDescent="0.2">
      <c r="A234" s="34"/>
      <c r="B234" s="221"/>
      <c r="C234" s="221"/>
      <c r="D234" s="221"/>
      <c r="E234" s="221"/>
      <c r="F234" s="269"/>
      <c r="G234" s="34"/>
      <c r="H234" s="269"/>
      <c r="I234" s="34"/>
      <c r="J234" s="34"/>
    </row>
    <row r="235" spans="1:10" x14ac:dyDescent="0.2">
      <c r="A235" s="34"/>
      <c r="B235" s="221"/>
      <c r="C235" s="221"/>
      <c r="D235" s="221"/>
      <c r="E235" s="221"/>
      <c r="F235" s="269"/>
      <c r="G235" s="34"/>
      <c r="H235" s="269"/>
      <c r="I235" s="34"/>
      <c r="J235" s="34"/>
    </row>
    <row r="236" spans="1:10" x14ac:dyDescent="0.2">
      <c r="A236" s="34"/>
      <c r="B236" s="221"/>
      <c r="C236" s="221"/>
      <c r="D236" s="221"/>
      <c r="E236" s="221"/>
      <c r="F236" s="269"/>
      <c r="G236" s="34"/>
      <c r="H236" s="269"/>
      <c r="I236" s="34"/>
      <c r="J236" s="34"/>
    </row>
    <row r="237" spans="1:10" x14ac:dyDescent="0.2">
      <c r="A237" s="34"/>
      <c r="B237" s="221"/>
      <c r="C237" s="221"/>
      <c r="D237" s="221"/>
      <c r="E237" s="221"/>
      <c r="F237" s="269"/>
      <c r="G237" s="34"/>
      <c r="H237" s="269"/>
      <c r="I237" s="34"/>
      <c r="J237" s="34"/>
    </row>
    <row r="238" spans="1:10" x14ac:dyDescent="0.2">
      <c r="A238" s="34"/>
      <c r="B238" s="221"/>
      <c r="C238" s="221"/>
      <c r="D238" s="221"/>
      <c r="E238" s="221"/>
      <c r="F238" s="269"/>
      <c r="G238" s="34"/>
      <c r="H238" s="269"/>
      <c r="I238" s="34"/>
      <c r="J238" s="34"/>
    </row>
    <row r="239" spans="1:10" x14ac:dyDescent="0.2">
      <c r="A239" s="34"/>
      <c r="B239" s="221"/>
      <c r="C239" s="221"/>
      <c r="D239" s="221"/>
      <c r="E239" s="221"/>
      <c r="F239" s="269"/>
      <c r="G239" s="34"/>
      <c r="H239" s="269"/>
      <c r="I239" s="34"/>
      <c r="J239" s="34"/>
    </row>
    <row r="240" spans="1:10" x14ac:dyDescent="0.2">
      <c r="A240" s="34"/>
      <c r="B240" s="221"/>
      <c r="C240" s="221"/>
      <c r="D240" s="221"/>
      <c r="E240" s="221"/>
      <c r="F240" s="269"/>
      <c r="G240" s="34"/>
      <c r="H240" s="269"/>
      <c r="I240" s="34"/>
      <c r="J240" s="34"/>
    </row>
    <row r="241" spans="1:10" x14ac:dyDescent="0.2">
      <c r="A241" s="34"/>
      <c r="B241" s="221"/>
      <c r="C241" s="221"/>
      <c r="D241" s="221"/>
      <c r="E241" s="221"/>
      <c r="F241" s="269"/>
      <c r="G241" s="34"/>
      <c r="H241" s="269"/>
      <c r="I241" s="34"/>
      <c r="J241" s="34"/>
    </row>
    <row r="242" spans="1:10" x14ac:dyDescent="0.2">
      <c r="A242" s="34"/>
      <c r="B242" s="221"/>
      <c r="C242" s="221"/>
      <c r="D242" s="221"/>
      <c r="E242" s="221"/>
      <c r="F242" s="269"/>
      <c r="G242" s="34"/>
      <c r="H242" s="269"/>
      <c r="I242" s="34"/>
      <c r="J242" s="34"/>
    </row>
    <row r="243" spans="1:10" x14ac:dyDescent="0.2">
      <c r="A243" s="34"/>
      <c r="B243" s="221"/>
      <c r="C243" s="221"/>
      <c r="D243" s="221"/>
      <c r="E243" s="221"/>
      <c r="F243" s="269"/>
      <c r="G243" s="34"/>
      <c r="H243" s="269"/>
      <c r="I243" s="34"/>
      <c r="J243" s="34"/>
    </row>
    <row r="244" spans="1:10" x14ac:dyDescent="0.2">
      <c r="A244" s="34"/>
      <c r="B244" s="221"/>
      <c r="C244" s="221"/>
      <c r="D244" s="221"/>
      <c r="E244" s="221"/>
      <c r="F244" s="269"/>
      <c r="G244" s="34"/>
      <c r="H244" s="269"/>
      <c r="I244" s="34"/>
      <c r="J244" s="34"/>
    </row>
    <row r="245" spans="1:10" x14ac:dyDescent="0.2">
      <c r="A245" s="34"/>
      <c r="B245" s="221"/>
      <c r="C245" s="221"/>
      <c r="D245" s="221"/>
      <c r="E245" s="221"/>
      <c r="F245" s="269"/>
      <c r="G245" s="34"/>
      <c r="H245" s="269"/>
      <c r="I245" s="34"/>
      <c r="J245" s="34"/>
    </row>
    <row r="246" spans="1:10" x14ac:dyDescent="0.2">
      <c r="A246" s="34"/>
      <c r="B246" s="221"/>
      <c r="C246" s="221"/>
      <c r="D246" s="221"/>
      <c r="E246" s="221"/>
      <c r="F246" s="269"/>
      <c r="G246" s="34"/>
      <c r="H246" s="269"/>
      <c r="I246" s="34"/>
      <c r="J246" s="34"/>
    </row>
    <row r="247" spans="1:10" x14ac:dyDescent="0.2">
      <c r="A247" s="34"/>
      <c r="B247" s="221"/>
      <c r="C247" s="221"/>
      <c r="D247" s="221"/>
      <c r="E247" s="221"/>
      <c r="F247" s="269"/>
      <c r="G247" s="34"/>
      <c r="H247" s="269"/>
      <c r="I247" s="34"/>
      <c r="J247" s="34"/>
    </row>
    <row r="248" spans="1:10" x14ac:dyDescent="0.2">
      <c r="A248" s="34"/>
      <c r="B248" s="221"/>
      <c r="C248" s="221"/>
      <c r="D248" s="221"/>
      <c r="E248" s="221"/>
      <c r="F248" s="269"/>
      <c r="G248" s="34"/>
      <c r="H248" s="269"/>
      <c r="I248" s="34"/>
      <c r="J248" s="34"/>
    </row>
    <row r="249" spans="1:10" x14ac:dyDescent="0.2">
      <c r="A249" s="34"/>
      <c r="B249" s="221"/>
      <c r="C249" s="221"/>
      <c r="D249" s="221"/>
      <c r="E249" s="221"/>
      <c r="F249" s="269"/>
      <c r="G249" s="34"/>
      <c r="H249" s="269"/>
      <c r="I249" s="34"/>
      <c r="J249" s="34"/>
    </row>
    <row r="250" spans="1:10" x14ac:dyDescent="0.2">
      <c r="A250" s="34"/>
      <c r="B250" s="221"/>
      <c r="C250" s="221"/>
      <c r="D250" s="221"/>
      <c r="E250" s="221"/>
      <c r="F250" s="269"/>
      <c r="G250" s="34"/>
      <c r="H250" s="269"/>
      <c r="I250" s="34"/>
      <c r="J250" s="34"/>
    </row>
    <row r="251" spans="1:10" x14ac:dyDescent="0.2">
      <c r="A251" s="34"/>
      <c r="B251" s="221"/>
      <c r="C251" s="221"/>
      <c r="D251" s="221"/>
      <c r="E251" s="221"/>
      <c r="F251" s="269"/>
      <c r="G251" s="34"/>
      <c r="H251" s="269"/>
      <c r="I251" s="34"/>
      <c r="J251" s="34"/>
    </row>
    <row r="252" spans="1:10" x14ac:dyDescent="0.2">
      <c r="A252" s="34"/>
      <c r="B252" s="221"/>
      <c r="C252" s="221"/>
      <c r="D252" s="221"/>
      <c r="E252" s="221"/>
      <c r="F252" s="269"/>
      <c r="G252" s="34"/>
      <c r="H252" s="269"/>
      <c r="I252" s="34"/>
      <c r="J252" s="34"/>
    </row>
    <row r="253" spans="1:10" x14ac:dyDescent="0.2">
      <c r="A253" s="34"/>
      <c r="B253" s="221"/>
      <c r="C253" s="221"/>
      <c r="D253" s="221"/>
      <c r="E253" s="221"/>
      <c r="F253" s="269"/>
      <c r="G253" s="34"/>
      <c r="H253" s="269"/>
      <c r="I253" s="34"/>
      <c r="J253" s="34"/>
    </row>
    <row r="254" spans="1:10" x14ac:dyDescent="0.2">
      <c r="A254" s="34"/>
      <c r="B254" s="221"/>
      <c r="C254" s="221"/>
      <c r="D254" s="221"/>
      <c r="E254" s="221"/>
      <c r="F254" s="269"/>
      <c r="G254" s="34"/>
      <c r="H254" s="269"/>
      <c r="I254" s="34"/>
      <c r="J254" s="34"/>
    </row>
    <row r="255" spans="1:10" x14ac:dyDescent="0.2">
      <c r="A255" s="34"/>
      <c r="B255" s="221"/>
      <c r="C255" s="221"/>
      <c r="D255" s="221"/>
      <c r="E255" s="221"/>
      <c r="F255" s="269"/>
      <c r="G255" s="34"/>
      <c r="H255" s="269"/>
      <c r="I255" s="34"/>
      <c r="J255" s="34"/>
    </row>
    <row r="256" spans="1:10" x14ac:dyDescent="0.2">
      <c r="A256" s="34"/>
      <c r="B256" s="221"/>
      <c r="C256" s="221"/>
      <c r="D256" s="221"/>
      <c r="E256" s="221"/>
      <c r="F256" s="269"/>
      <c r="G256" s="34"/>
      <c r="H256" s="269"/>
      <c r="I256" s="34"/>
      <c r="J256" s="34"/>
    </row>
    <row r="257" spans="1:10" x14ac:dyDescent="0.2">
      <c r="A257" s="34"/>
      <c r="B257" s="221"/>
      <c r="C257" s="221"/>
      <c r="D257" s="221"/>
      <c r="E257" s="221"/>
      <c r="F257" s="269"/>
      <c r="G257" s="34"/>
      <c r="H257" s="269"/>
      <c r="I257" s="34"/>
      <c r="J257" s="34"/>
    </row>
    <row r="258" spans="1:10" x14ac:dyDescent="0.2">
      <c r="A258" s="34"/>
      <c r="B258" s="221"/>
      <c r="C258" s="221"/>
      <c r="D258" s="221"/>
      <c r="E258" s="221"/>
      <c r="F258" s="269"/>
      <c r="G258" s="34"/>
      <c r="H258" s="269"/>
      <c r="I258" s="34"/>
      <c r="J258" s="34"/>
    </row>
    <row r="259" spans="1:10" x14ac:dyDescent="0.2">
      <c r="A259" s="34"/>
      <c r="B259" s="221"/>
      <c r="C259" s="221"/>
      <c r="D259" s="221"/>
      <c r="E259" s="221"/>
      <c r="F259" s="269"/>
      <c r="G259" s="34"/>
      <c r="H259" s="269"/>
      <c r="I259" s="34"/>
      <c r="J259" s="34"/>
    </row>
    <row r="260" spans="1:10" x14ac:dyDescent="0.2">
      <c r="A260" s="34"/>
      <c r="B260" s="221"/>
      <c r="C260" s="221"/>
      <c r="D260" s="221"/>
      <c r="E260" s="221"/>
      <c r="F260" s="269"/>
      <c r="G260" s="34"/>
      <c r="H260" s="269"/>
      <c r="I260" s="34"/>
      <c r="J260" s="34"/>
    </row>
    <row r="261" spans="1:10" x14ac:dyDescent="0.2">
      <c r="A261" s="34"/>
      <c r="B261" s="221"/>
      <c r="C261" s="221"/>
      <c r="D261" s="221"/>
      <c r="E261" s="221"/>
      <c r="F261" s="269"/>
      <c r="G261" s="34"/>
      <c r="H261" s="269"/>
      <c r="I261" s="34"/>
      <c r="J261" s="34"/>
    </row>
    <row r="262" spans="1:10" x14ac:dyDescent="0.2">
      <c r="A262" s="34"/>
      <c r="B262" s="221"/>
      <c r="C262" s="221"/>
      <c r="D262" s="221"/>
      <c r="E262" s="221"/>
      <c r="F262" s="269"/>
      <c r="G262" s="34"/>
      <c r="H262" s="269"/>
      <c r="I262" s="34"/>
      <c r="J262" s="34"/>
    </row>
    <row r="263" spans="1:10" x14ac:dyDescent="0.2">
      <c r="A263" s="34"/>
      <c r="B263" s="221"/>
      <c r="C263" s="221"/>
      <c r="D263" s="221"/>
      <c r="E263" s="221"/>
      <c r="F263" s="269"/>
      <c r="G263" s="34"/>
      <c r="H263" s="269"/>
      <c r="I263" s="34"/>
      <c r="J263" s="34"/>
    </row>
    <row r="264" spans="1:10" x14ac:dyDescent="0.2">
      <c r="A264" s="34"/>
      <c r="B264" s="221"/>
      <c r="C264" s="221"/>
      <c r="D264" s="221"/>
      <c r="E264" s="221"/>
      <c r="F264" s="269"/>
      <c r="G264" s="34"/>
      <c r="H264" s="269"/>
      <c r="I264" s="34"/>
      <c r="J264" s="34"/>
    </row>
    <row r="265" spans="1:10" x14ac:dyDescent="0.2">
      <c r="A265" s="34"/>
      <c r="B265" s="221"/>
      <c r="C265" s="221"/>
      <c r="D265" s="221"/>
      <c r="E265" s="221"/>
      <c r="F265" s="269"/>
      <c r="G265" s="34"/>
      <c r="H265" s="269"/>
      <c r="I265" s="34"/>
      <c r="J265" s="34"/>
    </row>
    <row r="266" spans="1:10" x14ac:dyDescent="0.2">
      <c r="A266" s="34"/>
      <c r="B266" s="221"/>
      <c r="C266" s="221"/>
      <c r="D266" s="221"/>
      <c r="E266" s="221"/>
      <c r="F266" s="269"/>
      <c r="G266" s="34"/>
      <c r="H266" s="269"/>
      <c r="I266" s="34"/>
      <c r="J266" s="34"/>
    </row>
    <row r="267" spans="1:10" x14ac:dyDescent="0.2">
      <c r="A267" s="34"/>
      <c r="B267" s="221"/>
      <c r="C267" s="221"/>
      <c r="D267" s="221"/>
      <c r="E267" s="221"/>
      <c r="F267" s="269"/>
      <c r="G267" s="34"/>
      <c r="H267" s="269"/>
      <c r="I267" s="34"/>
      <c r="J267" s="34"/>
    </row>
    <row r="268" spans="1:10" x14ac:dyDescent="0.2">
      <c r="A268" s="34"/>
      <c r="B268" s="221"/>
      <c r="C268" s="221"/>
      <c r="D268" s="221"/>
      <c r="E268" s="221"/>
      <c r="F268" s="269"/>
      <c r="G268" s="34"/>
      <c r="H268" s="269"/>
      <c r="I268" s="34"/>
      <c r="J268" s="34"/>
    </row>
    <row r="269" spans="1:10" x14ac:dyDescent="0.2">
      <c r="A269" s="34"/>
      <c r="B269" s="221"/>
      <c r="C269" s="221"/>
      <c r="D269" s="221"/>
      <c r="E269" s="221"/>
      <c r="F269" s="269"/>
      <c r="G269" s="34"/>
      <c r="H269" s="269"/>
      <c r="I269" s="34"/>
      <c r="J269" s="34"/>
    </row>
    <row r="270" spans="1:10" x14ac:dyDescent="0.2">
      <c r="A270" s="34"/>
      <c r="B270" s="221"/>
      <c r="C270" s="221"/>
      <c r="D270" s="221"/>
      <c r="E270" s="221"/>
      <c r="F270" s="269"/>
      <c r="G270" s="34"/>
      <c r="H270" s="269"/>
      <c r="I270" s="34"/>
      <c r="J270" s="34"/>
    </row>
    <row r="271" spans="1:10" x14ac:dyDescent="0.2">
      <c r="A271" s="34"/>
      <c r="B271" s="221"/>
      <c r="C271" s="221"/>
      <c r="D271" s="221"/>
      <c r="E271" s="221"/>
      <c r="F271" s="269"/>
      <c r="G271" s="34"/>
      <c r="H271" s="269"/>
      <c r="I271" s="34"/>
      <c r="J271" s="34"/>
    </row>
    <row r="272" spans="1:10" x14ac:dyDescent="0.2">
      <c r="A272" s="34"/>
      <c r="B272" s="221"/>
      <c r="C272" s="221"/>
      <c r="D272" s="221"/>
      <c r="E272" s="221"/>
      <c r="F272" s="269"/>
      <c r="G272" s="34"/>
      <c r="H272" s="269"/>
      <c r="I272" s="34"/>
      <c r="J272" s="34"/>
    </row>
    <row r="273" spans="1:10" x14ac:dyDescent="0.2">
      <c r="A273" s="34"/>
      <c r="B273" s="221"/>
      <c r="C273" s="221"/>
      <c r="D273" s="221"/>
      <c r="E273" s="221"/>
      <c r="F273" s="269"/>
      <c r="G273" s="34"/>
      <c r="H273" s="269"/>
      <c r="I273" s="34"/>
      <c r="J273" s="34"/>
    </row>
    <row r="274" spans="1:10" x14ac:dyDescent="0.2">
      <c r="A274" s="34"/>
      <c r="B274" s="221"/>
      <c r="C274" s="221"/>
      <c r="D274" s="221"/>
      <c r="E274" s="221"/>
      <c r="F274" s="269"/>
      <c r="G274" s="34"/>
      <c r="H274" s="269"/>
      <c r="I274" s="34"/>
      <c r="J274" s="34"/>
    </row>
    <row r="275" spans="1:10" x14ac:dyDescent="0.2">
      <c r="A275" s="34"/>
      <c r="B275" s="221"/>
      <c r="C275" s="221"/>
      <c r="D275" s="221"/>
      <c r="E275" s="221"/>
      <c r="F275" s="269"/>
      <c r="G275" s="34"/>
      <c r="H275" s="269"/>
      <c r="I275" s="34"/>
      <c r="J275" s="34"/>
    </row>
    <row r="276" spans="1:10" x14ac:dyDescent="0.2">
      <c r="A276" s="34"/>
      <c r="B276" s="221"/>
      <c r="C276" s="221"/>
      <c r="D276" s="221"/>
      <c r="E276" s="221"/>
      <c r="F276" s="269"/>
      <c r="G276" s="34"/>
      <c r="H276" s="269"/>
      <c r="I276" s="34"/>
      <c r="J276" s="34"/>
    </row>
    <row r="277" spans="1:10" x14ac:dyDescent="0.2">
      <c r="A277" s="34"/>
      <c r="B277" s="221"/>
      <c r="C277" s="221"/>
      <c r="D277" s="221"/>
      <c r="E277" s="221"/>
      <c r="F277" s="269"/>
      <c r="G277" s="34"/>
      <c r="H277" s="269"/>
      <c r="I277" s="34"/>
      <c r="J277" s="34"/>
    </row>
    <row r="278" spans="1:10" x14ac:dyDescent="0.2">
      <c r="A278" s="34"/>
      <c r="B278" s="221"/>
      <c r="C278" s="221"/>
      <c r="D278" s="221"/>
      <c r="E278" s="221"/>
      <c r="F278" s="269"/>
      <c r="G278" s="34"/>
      <c r="H278" s="269"/>
      <c r="I278" s="34"/>
      <c r="J278" s="34"/>
    </row>
    <row r="279" spans="1:10" x14ac:dyDescent="0.2">
      <c r="A279" s="34"/>
      <c r="B279" s="221"/>
      <c r="C279" s="221"/>
      <c r="D279" s="221"/>
      <c r="E279" s="221"/>
      <c r="F279" s="269"/>
      <c r="G279" s="34"/>
      <c r="H279" s="269"/>
      <c r="I279" s="34"/>
      <c r="J279" s="34"/>
    </row>
    <row r="280" spans="1:10" x14ac:dyDescent="0.2">
      <c r="A280" s="34"/>
      <c r="B280" s="221"/>
      <c r="C280" s="221"/>
      <c r="D280" s="221"/>
      <c r="E280" s="221"/>
      <c r="F280" s="269"/>
      <c r="G280" s="34"/>
      <c r="H280" s="269"/>
      <c r="I280" s="34"/>
      <c r="J280" s="34"/>
    </row>
    <row r="281" spans="1:10" x14ac:dyDescent="0.2">
      <c r="A281" s="34"/>
      <c r="B281" s="221"/>
      <c r="C281" s="221"/>
      <c r="D281" s="221"/>
      <c r="E281" s="221"/>
      <c r="F281" s="269"/>
      <c r="G281" s="34"/>
      <c r="H281" s="269"/>
      <c r="I281" s="34"/>
      <c r="J281" s="34"/>
    </row>
    <row r="282" spans="1:10" x14ac:dyDescent="0.2">
      <c r="A282" s="34"/>
      <c r="B282" s="221"/>
      <c r="C282" s="221"/>
      <c r="D282" s="221"/>
      <c r="E282" s="221"/>
      <c r="F282" s="269"/>
      <c r="G282" s="34"/>
      <c r="H282" s="269"/>
      <c r="I282" s="34"/>
      <c r="J282" s="34"/>
    </row>
    <row r="283" spans="1:10" x14ac:dyDescent="0.2">
      <c r="A283" s="34"/>
      <c r="B283" s="221"/>
      <c r="C283" s="221"/>
      <c r="D283" s="221"/>
      <c r="E283" s="221"/>
      <c r="F283" s="269"/>
      <c r="G283" s="34"/>
      <c r="H283" s="269"/>
      <c r="I283" s="34"/>
      <c r="J283" s="34"/>
    </row>
    <row r="284" spans="1:10" x14ac:dyDescent="0.2">
      <c r="A284" s="34"/>
      <c r="B284" s="221"/>
      <c r="C284" s="221"/>
      <c r="D284" s="221"/>
      <c r="E284" s="221"/>
      <c r="F284" s="269"/>
      <c r="G284" s="34"/>
      <c r="H284" s="269"/>
      <c r="I284" s="34"/>
      <c r="J284" s="34"/>
    </row>
    <row r="285" spans="1:10" x14ac:dyDescent="0.2">
      <c r="A285" s="34"/>
      <c r="B285" s="221"/>
      <c r="C285" s="221"/>
      <c r="D285" s="221"/>
      <c r="E285" s="221"/>
      <c r="F285" s="269"/>
      <c r="G285" s="34"/>
      <c r="H285" s="269"/>
      <c r="I285" s="34"/>
      <c r="J285" s="34"/>
    </row>
    <row r="286" spans="1:10" x14ac:dyDescent="0.2">
      <c r="A286" s="34"/>
      <c r="B286" s="221"/>
      <c r="C286" s="221"/>
      <c r="D286" s="221"/>
      <c r="E286" s="221"/>
      <c r="F286" s="269"/>
      <c r="G286" s="34"/>
      <c r="H286" s="269"/>
      <c r="I286" s="34"/>
      <c r="J286" s="34"/>
    </row>
    <row r="287" spans="1:10" x14ac:dyDescent="0.2">
      <c r="A287" s="34"/>
      <c r="B287" s="221"/>
      <c r="C287" s="221"/>
      <c r="D287" s="221"/>
      <c r="E287" s="221"/>
      <c r="F287" s="269"/>
      <c r="G287" s="34"/>
      <c r="H287" s="269"/>
      <c r="I287" s="34"/>
      <c r="J287" s="34"/>
    </row>
    <row r="288" spans="1:10" x14ac:dyDescent="0.2">
      <c r="A288" s="34"/>
      <c r="B288" s="221"/>
      <c r="C288" s="221"/>
      <c r="D288" s="221"/>
      <c r="E288" s="221"/>
      <c r="F288" s="269"/>
      <c r="G288" s="34"/>
      <c r="H288" s="269"/>
      <c r="I288" s="34"/>
      <c r="J288" s="34"/>
    </row>
    <row r="289" spans="1:10" x14ac:dyDescent="0.2">
      <c r="A289" s="34"/>
      <c r="B289" s="221"/>
      <c r="C289" s="221"/>
      <c r="D289" s="221"/>
      <c r="E289" s="221"/>
      <c r="F289" s="269"/>
      <c r="G289" s="34"/>
      <c r="H289" s="269"/>
      <c r="I289" s="34"/>
      <c r="J289" s="34"/>
    </row>
    <row r="290" spans="1:10" x14ac:dyDescent="0.2">
      <c r="A290" s="34"/>
      <c r="B290" s="221"/>
      <c r="C290" s="221"/>
      <c r="D290" s="221"/>
      <c r="E290" s="221"/>
      <c r="F290" s="269"/>
      <c r="G290" s="34"/>
      <c r="H290" s="269"/>
      <c r="I290" s="34"/>
      <c r="J290" s="34"/>
    </row>
    <row r="291" spans="1:10" x14ac:dyDescent="0.2">
      <c r="A291" s="34"/>
      <c r="B291" s="221"/>
      <c r="C291" s="221"/>
      <c r="D291" s="221"/>
      <c r="E291" s="221"/>
      <c r="F291" s="269"/>
      <c r="G291" s="34"/>
      <c r="H291" s="269"/>
      <c r="I291" s="34"/>
      <c r="J291" s="34"/>
    </row>
    <row r="292" spans="1:10" x14ac:dyDescent="0.2">
      <c r="A292" s="34"/>
      <c r="B292" s="221"/>
      <c r="C292" s="221"/>
      <c r="D292" s="221"/>
      <c r="E292" s="221"/>
      <c r="F292" s="269"/>
      <c r="G292" s="34"/>
      <c r="H292" s="269"/>
      <c r="I292" s="34"/>
      <c r="J292" s="34"/>
    </row>
    <row r="293" spans="1:10" x14ac:dyDescent="0.2">
      <c r="A293" s="34"/>
      <c r="B293" s="221"/>
      <c r="C293" s="221"/>
      <c r="D293" s="221"/>
      <c r="E293" s="221"/>
      <c r="F293" s="269"/>
      <c r="G293" s="34"/>
      <c r="H293" s="269"/>
      <c r="I293" s="34"/>
      <c r="J293" s="34"/>
    </row>
    <row r="294" spans="1:10" x14ac:dyDescent="0.2">
      <c r="A294" s="34"/>
      <c r="B294" s="221"/>
      <c r="C294" s="221"/>
      <c r="D294" s="221"/>
      <c r="E294" s="221"/>
      <c r="F294" s="269"/>
      <c r="G294" s="34"/>
      <c r="H294" s="269"/>
      <c r="I294" s="34"/>
      <c r="J294" s="34"/>
    </row>
    <row r="295" spans="1:10" x14ac:dyDescent="0.2">
      <c r="A295" s="34"/>
      <c r="B295" s="221"/>
      <c r="C295" s="221"/>
      <c r="D295" s="221"/>
      <c r="E295" s="221"/>
      <c r="F295" s="269"/>
      <c r="G295" s="34"/>
      <c r="H295" s="269"/>
      <c r="I295" s="34"/>
      <c r="J295" s="34"/>
    </row>
    <row r="296" spans="1:10" x14ac:dyDescent="0.2">
      <c r="A296" s="34"/>
      <c r="B296" s="221"/>
      <c r="C296" s="221"/>
      <c r="D296" s="221"/>
      <c r="E296" s="221"/>
      <c r="F296" s="269"/>
      <c r="G296" s="34"/>
      <c r="H296" s="269"/>
      <c r="I296" s="34"/>
      <c r="J296" s="34"/>
    </row>
    <row r="297" spans="1:10" x14ac:dyDescent="0.2">
      <c r="A297" s="34"/>
      <c r="B297" s="221"/>
      <c r="C297" s="221"/>
      <c r="D297" s="221"/>
      <c r="E297" s="221"/>
      <c r="F297" s="269"/>
      <c r="G297" s="34"/>
      <c r="H297" s="269"/>
      <c r="I297" s="34"/>
      <c r="J297" s="34"/>
    </row>
    <row r="298" spans="1:10" x14ac:dyDescent="0.2">
      <c r="A298" s="34"/>
      <c r="B298" s="221"/>
      <c r="C298" s="221"/>
      <c r="D298" s="221"/>
      <c r="E298" s="221"/>
      <c r="F298" s="269"/>
      <c r="G298" s="34"/>
      <c r="H298" s="269"/>
      <c r="I298" s="34"/>
      <c r="J298" s="34"/>
    </row>
    <row r="299" spans="1:10" x14ac:dyDescent="0.2">
      <c r="A299" s="34"/>
      <c r="B299" s="221"/>
      <c r="C299" s="221"/>
      <c r="D299" s="221"/>
      <c r="E299" s="221"/>
      <c r="F299" s="269"/>
      <c r="G299" s="34"/>
      <c r="H299" s="269"/>
      <c r="I299" s="34"/>
      <c r="J299" s="34"/>
    </row>
    <row r="300" spans="1:10" x14ac:dyDescent="0.2">
      <c r="A300" s="34"/>
      <c r="B300" s="221"/>
      <c r="C300" s="221"/>
      <c r="D300" s="221"/>
      <c r="E300" s="221"/>
      <c r="F300" s="269"/>
      <c r="G300" s="34"/>
      <c r="H300" s="269"/>
      <c r="I300" s="34"/>
      <c r="J300" s="34"/>
    </row>
    <row r="301" spans="1:10" x14ac:dyDescent="0.2">
      <c r="A301" s="34"/>
      <c r="B301" s="221"/>
      <c r="C301" s="221"/>
      <c r="D301" s="221"/>
      <c r="E301" s="221"/>
      <c r="F301" s="269"/>
      <c r="G301" s="34"/>
      <c r="H301" s="269"/>
      <c r="I301" s="34"/>
      <c r="J301" s="34"/>
    </row>
    <row r="302" spans="1:10" x14ac:dyDescent="0.2">
      <c r="A302" s="34"/>
      <c r="B302" s="221"/>
      <c r="C302" s="221"/>
      <c r="D302" s="221"/>
      <c r="E302" s="221"/>
      <c r="F302" s="269"/>
      <c r="G302" s="34"/>
      <c r="H302" s="269"/>
      <c r="I302" s="34"/>
      <c r="J302" s="34"/>
    </row>
    <row r="303" spans="1:10" x14ac:dyDescent="0.2">
      <c r="A303" s="34"/>
      <c r="B303" s="221"/>
      <c r="C303" s="221"/>
      <c r="D303" s="221"/>
      <c r="E303" s="221"/>
      <c r="F303" s="269"/>
      <c r="G303" s="34"/>
      <c r="H303" s="269"/>
      <c r="I303" s="34"/>
      <c r="J303" s="34"/>
    </row>
    <row r="304" spans="1:10" x14ac:dyDescent="0.2">
      <c r="A304" s="34"/>
      <c r="B304" s="221"/>
      <c r="C304" s="221"/>
      <c r="D304" s="221"/>
      <c r="E304" s="221"/>
      <c r="F304" s="269"/>
      <c r="G304" s="34"/>
      <c r="H304" s="269"/>
      <c r="I304" s="34"/>
      <c r="J304" s="34"/>
    </row>
    <row r="305" spans="1:10" x14ac:dyDescent="0.2">
      <c r="A305" s="34"/>
      <c r="B305" s="221"/>
      <c r="C305" s="221"/>
      <c r="D305" s="221"/>
      <c r="E305" s="221"/>
      <c r="F305" s="269"/>
      <c r="G305" s="34"/>
      <c r="H305" s="269"/>
      <c r="I305" s="34"/>
      <c r="J305" s="34"/>
    </row>
    <row r="306" spans="1:10" x14ac:dyDescent="0.2">
      <c r="A306" s="34"/>
      <c r="B306" s="221"/>
      <c r="C306" s="221"/>
      <c r="D306" s="221"/>
      <c r="E306" s="221"/>
      <c r="F306" s="269"/>
      <c r="G306" s="34"/>
      <c r="H306" s="269"/>
      <c r="I306" s="34"/>
      <c r="J306" s="34"/>
    </row>
    <row r="307" spans="1:10" x14ac:dyDescent="0.2">
      <c r="A307" s="34"/>
      <c r="B307" s="221"/>
      <c r="C307" s="221"/>
      <c r="D307" s="221"/>
      <c r="E307" s="221"/>
      <c r="F307" s="269"/>
      <c r="G307" s="34"/>
      <c r="H307" s="269"/>
      <c r="I307" s="34"/>
      <c r="J307" s="34"/>
    </row>
    <row r="308" spans="1:10" x14ac:dyDescent="0.2">
      <c r="A308" s="34"/>
      <c r="B308" s="221"/>
      <c r="C308" s="221"/>
      <c r="D308" s="221"/>
      <c r="E308" s="221"/>
      <c r="F308" s="269"/>
      <c r="G308" s="34"/>
      <c r="H308" s="269"/>
      <c r="I308" s="34"/>
      <c r="J308" s="34"/>
    </row>
    <row r="309" spans="1:10" x14ac:dyDescent="0.2">
      <c r="A309" s="34"/>
      <c r="B309" s="221"/>
      <c r="C309" s="221"/>
      <c r="D309" s="221"/>
      <c r="E309" s="221"/>
      <c r="F309" s="269"/>
      <c r="G309" s="34"/>
      <c r="H309" s="269"/>
      <c r="I309" s="34"/>
      <c r="J309" s="34"/>
    </row>
    <row r="310" spans="1:10" x14ac:dyDescent="0.2">
      <c r="A310" s="34"/>
      <c r="B310" s="221"/>
      <c r="C310" s="221"/>
      <c r="D310" s="221"/>
      <c r="E310" s="221"/>
      <c r="F310" s="269"/>
      <c r="G310" s="34"/>
      <c r="H310" s="269"/>
      <c r="I310" s="34"/>
      <c r="J310" s="34"/>
    </row>
    <row r="311" spans="1:10" x14ac:dyDescent="0.2">
      <c r="A311" s="34"/>
      <c r="B311" s="221"/>
      <c r="C311" s="221"/>
      <c r="D311" s="221"/>
      <c r="E311" s="221"/>
      <c r="F311" s="269"/>
      <c r="G311" s="34"/>
      <c r="H311" s="269"/>
      <c r="I311" s="34"/>
      <c r="J311" s="34"/>
    </row>
    <row r="312" spans="1:10" x14ac:dyDescent="0.2">
      <c r="A312" s="34"/>
      <c r="B312" s="221"/>
      <c r="C312" s="221"/>
      <c r="D312" s="221"/>
      <c r="E312" s="221"/>
      <c r="F312" s="269"/>
      <c r="G312" s="34"/>
      <c r="H312" s="269"/>
      <c r="I312" s="34"/>
      <c r="J312" s="34"/>
    </row>
    <row r="313" spans="1:10" x14ac:dyDescent="0.2">
      <c r="A313" s="34"/>
      <c r="B313" s="221"/>
      <c r="C313" s="221"/>
      <c r="D313" s="221"/>
      <c r="E313" s="221"/>
      <c r="F313" s="269"/>
      <c r="G313" s="34"/>
      <c r="H313" s="269"/>
      <c r="I313" s="34"/>
      <c r="J313" s="34"/>
    </row>
    <row r="314" spans="1:10" x14ac:dyDescent="0.2">
      <c r="A314" s="34"/>
      <c r="B314" s="221"/>
      <c r="C314" s="221"/>
      <c r="D314" s="221"/>
      <c r="E314" s="221"/>
      <c r="F314" s="269"/>
      <c r="G314" s="34"/>
      <c r="H314" s="269"/>
      <c r="I314" s="34"/>
      <c r="J314" s="34"/>
    </row>
    <row r="315" spans="1:10" x14ac:dyDescent="0.2">
      <c r="A315" s="34"/>
      <c r="B315" s="221"/>
      <c r="C315" s="221"/>
      <c r="D315" s="221"/>
      <c r="E315" s="221"/>
      <c r="F315" s="269"/>
      <c r="G315" s="34"/>
      <c r="H315" s="269"/>
      <c r="I315" s="34"/>
      <c r="J315" s="34"/>
    </row>
    <row r="316" spans="1:10" x14ac:dyDescent="0.2">
      <c r="A316" s="34"/>
      <c r="B316" s="221"/>
      <c r="C316" s="221"/>
      <c r="D316" s="221"/>
      <c r="E316" s="221"/>
      <c r="F316" s="269"/>
      <c r="G316" s="34"/>
      <c r="H316" s="269"/>
      <c r="I316" s="34"/>
      <c r="J316" s="34"/>
    </row>
    <row r="317" spans="1:10" x14ac:dyDescent="0.2">
      <c r="A317" s="34"/>
      <c r="B317" s="221"/>
      <c r="C317" s="221"/>
      <c r="D317" s="221"/>
      <c r="E317" s="221"/>
      <c r="F317" s="269"/>
      <c r="G317" s="34"/>
      <c r="H317" s="269"/>
      <c r="I317" s="34"/>
      <c r="J317" s="34"/>
    </row>
    <row r="318" spans="1:10" x14ac:dyDescent="0.2">
      <c r="A318" s="34"/>
      <c r="B318" s="221"/>
      <c r="C318" s="221"/>
      <c r="D318" s="221"/>
      <c r="E318" s="221"/>
      <c r="F318" s="269"/>
      <c r="G318" s="34"/>
      <c r="H318" s="269"/>
      <c r="I318" s="34"/>
      <c r="J318" s="34"/>
    </row>
    <row r="319" spans="1:10" x14ac:dyDescent="0.2">
      <c r="A319" s="34"/>
      <c r="B319" s="221"/>
      <c r="C319" s="221"/>
      <c r="D319" s="221"/>
      <c r="E319" s="221"/>
      <c r="F319" s="269"/>
      <c r="G319" s="34"/>
      <c r="H319" s="269"/>
      <c r="I319" s="34"/>
      <c r="J319" s="34"/>
    </row>
    <row r="320" spans="1:10" x14ac:dyDescent="0.2">
      <c r="A320" s="34"/>
      <c r="B320" s="221"/>
      <c r="C320" s="221"/>
      <c r="D320" s="221"/>
      <c r="E320" s="221"/>
      <c r="F320" s="269"/>
      <c r="G320" s="34"/>
      <c r="H320" s="269"/>
      <c r="I320" s="34"/>
      <c r="J320" s="34"/>
    </row>
    <row r="321" spans="1:10" x14ac:dyDescent="0.2">
      <c r="A321" s="34"/>
      <c r="B321" s="221"/>
      <c r="C321" s="221"/>
      <c r="D321" s="221"/>
      <c r="E321" s="221"/>
      <c r="F321" s="269"/>
      <c r="G321" s="34"/>
      <c r="H321" s="269"/>
      <c r="I321" s="34"/>
      <c r="J321" s="34"/>
    </row>
    <row r="322" spans="1:10" x14ac:dyDescent="0.2">
      <c r="A322" s="34"/>
      <c r="B322" s="221"/>
      <c r="C322" s="221"/>
      <c r="D322" s="221"/>
      <c r="E322" s="221"/>
      <c r="F322" s="269"/>
      <c r="G322" s="34"/>
      <c r="H322" s="269"/>
      <c r="I322" s="34"/>
      <c r="J322" s="34"/>
    </row>
    <row r="323" spans="1:10" x14ac:dyDescent="0.2">
      <c r="A323" s="34"/>
      <c r="B323" s="221"/>
      <c r="C323" s="221"/>
      <c r="D323" s="221"/>
      <c r="E323" s="221"/>
      <c r="F323" s="269"/>
      <c r="G323" s="34"/>
      <c r="H323" s="269"/>
      <c r="I323" s="34"/>
      <c r="J323" s="34"/>
    </row>
    <row r="324" spans="1:10" x14ac:dyDescent="0.2">
      <c r="A324" s="34"/>
      <c r="B324" s="221"/>
      <c r="C324" s="221"/>
      <c r="D324" s="221"/>
      <c r="E324" s="221"/>
      <c r="F324" s="269"/>
      <c r="G324" s="34"/>
      <c r="H324" s="269"/>
      <c r="I324" s="34"/>
      <c r="J324" s="34"/>
    </row>
    <row r="325" spans="1:10" x14ac:dyDescent="0.2">
      <c r="A325" s="34"/>
      <c r="B325" s="221"/>
      <c r="C325" s="221"/>
      <c r="D325" s="221"/>
      <c r="E325" s="221"/>
      <c r="F325" s="269"/>
      <c r="G325" s="34"/>
      <c r="H325" s="269"/>
      <c r="I325" s="34"/>
      <c r="J325" s="34"/>
    </row>
    <row r="326" spans="1:10" x14ac:dyDescent="0.2">
      <c r="A326" s="34"/>
      <c r="B326" s="221"/>
      <c r="C326" s="221"/>
      <c r="D326" s="221"/>
      <c r="E326" s="221"/>
      <c r="F326" s="269"/>
      <c r="G326" s="34"/>
      <c r="H326" s="269"/>
      <c r="I326" s="34"/>
      <c r="J326" s="34"/>
    </row>
    <row r="327" spans="1:10" x14ac:dyDescent="0.2">
      <c r="A327" s="34"/>
      <c r="B327" s="221"/>
      <c r="C327" s="221"/>
      <c r="D327" s="221"/>
      <c r="E327" s="221"/>
      <c r="F327" s="269"/>
      <c r="G327" s="34"/>
      <c r="H327" s="269"/>
      <c r="I327" s="34"/>
      <c r="J327" s="34"/>
    </row>
    <row r="328" spans="1:10" x14ac:dyDescent="0.2">
      <c r="A328" s="34"/>
      <c r="B328" s="221"/>
      <c r="C328" s="221"/>
      <c r="D328" s="221"/>
      <c r="E328" s="221"/>
      <c r="F328" s="269"/>
      <c r="G328" s="34"/>
      <c r="H328" s="269"/>
      <c r="I328" s="34"/>
      <c r="J328" s="34"/>
    </row>
    <row r="329" spans="1:10" x14ac:dyDescent="0.2">
      <c r="A329" s="34"/>
      <c r="B329" s="221"/>
      <c r="C329" s="221"/>
      <c r="D329" s="221"/>
      <c r="E329" s="221"/>
      <c r="F329" s="269"/>
      <c r="G329" s="34"/>
      <c r="H329" s="269"/>
      <c r="I329" s="34"/>
      <c r="J329" s="34"/>
    </row>
    <row r="330" spans="1:10" x14ac:dyDescent="0.2">
      <c r="A330" s="34"/>
      <c r="B330" s="221"/>
      <c r="C330" s="221"/>
      <c r="D330" s="221"/>
      <c r="E330" s="221"/>
      <c r="F330" s="269"/>
      <c r="G330" s="34"/>
      <c r="H330" s="269"/>
      <c r="I330" s="34"/>
      <c r="J330" s="34"/>
    </row>
    <row r="331" spans="1:10" x14ac:dyDescent="0.2">
      <c r="A331" s="34"/>
      <c r="B331" s="221"/>
      <c r="C331" s="221"/>
      <c r="D331" s="221"/>
      <c r="E331" s="221"/>
      <c r="F331" s="269"/>
      <c r="G331" s="34"/>
      <c r="H331" s="269"/>
      <c r="I331" s="34"/>
      <c r="J331" s="34"/>
    </row>
    <row r="332" spans="1:10" x14ac:dyDescent="0.2">
      <c r="A332" s="34"/>
      <c r="B332" s="221"/>
      <c r="C332" s="221"/>
      <c r="D332" s="221"/>
      <c r="E332" s="221"/>
      <c r="F332" s="269"/>
      <c r="G332" s="34"/>
      <c r="H332" s="269"/>
      <c r="I332" s="34"/>
      <c r="J332" s="34"/>
    </row>
    <row r="333" spans="1:10" x14ac:dyDescent="0.2">
      <c r="A333" s="34"/>
      <c r="B333" s="221"/>
      <c r="C333" s="221"/>
      <c r="D333" s="221"/>
      <c r="E333" s="221"/>
      <c r="F333" s="269"/>
      <c r="G333" s="34"/>
      <c r="H333" s="269"/>
      <c r="I333" s="34"/>
      <c r="J333" s="34"/>
    </row>
    <row r="334" spans="1:10" x14ac:dyDescent="0.2">
      <c r="A334" s="34"/>
      <c r="B334" s="221"/>
      <c r="C334" s="221"/>
      <c r="D334" s="221"/>
      <c r="E334" s="221"/>
      <c r="F334" s="269"/>
      <c r="G334" s="34"/>
      <c r="H334" s="269"/>
      <c r="I334" s="34"/>
      <c r="J334" s="34"/>
    </row>
    <row r="335" spans="1:10" x14ac:dyDescent="0.2">
      <c r="A335" s="34"/>
      <c r="B335" s="221"/>
      <c r="C335" s="221"/>
      <c r="D335" s="221"/>
      <c r="E335" s="221"/>
      <c r="F335" s="269"/>
      <c r="G335" s="34"/>
      <c r="H335" s="269"/>
      <c r="I335" s="34"/>
      <c r="J335" s="34"/>
    </row>
    <row r="336" spans="1:10" x14ac:dyDescent="0.2">
      <c r="A336" s="34"/>
      <c r="B336" s="221"/>
      <c r="C336" s="221"/>
      <c r="D336" s="221"/>
      <c r="E336" s="221"/>
      <c r="F336" s="269"/>
      <c r="G336" s="34"/>
      <c r="H336" s="269"/>
      <c r="I336" s="34"/>
      <c r="J336" s="34"/>
    </row>
    <row r="337" spans="1:10" x14ac:dyDescent="0.2">
      <c r="A337" s="34"/>
      <c r="B337" s="221"/>
      <c r="C337" s="221"/>
      <c r="D337" s="221"/>
      <c r="E337" s="221"/>
      <c r="F337" s="269"/>
      <c r="G337" s="34"/>
      <c r="H337" s="269"/>
      <c r="I337" s="34"/>
      <c r="J337" s="34"/>
    </row>
    <row r="338" spans="1:10" x14ac:dyDescent="0.2">
      <c r="A338" s="34"/>
      <c r="B338" s="221"/>
      <c r="C338" s="221"/>
      <c r="D338" s="221"/>
      <c r="E338" s="221"/>
      <c r="F338" s="269"/>
      <c r="G338" s="34"/>
      <c r="H338" s="269"/>
      <c r="I338" s="34"/>
      <c r="J338" s="34"/>
    </row>
    <row r="339" spans="1:10" x14ac:dyDescent="0.2">
      <c r="A339" s="34"/>
      <c r="B339" s="221"/>
      <c r="C339" s="221"/>
      <c r="D339" s="221"/>
      <c r="E339" s="221"/>
      <c r="F339" s="269"/>
      <c r="G339" s="34"/>
      <c r="H339" s="269"/>
      <c r="I339" s="34"/>
      <c r="J339" s="34"/>
    </row>
    <row r="340" spans="1:10" x14ac:dyDescent="0.2">
      <c r="A340" s="34"/>
      <c r="B340" s="221"/>
      <c r="C340" s="221"/>
      <c r="D340" s="221"/>
      <c r="E340" s="221"/>
      <c r="F340" s="269"/>
      <c r="G340" s="34"/>
      <c r="H340" s="269"/>
      <c r="I340" s="34"/>
      <c r="J340" s="34"/>
    </row>
    <row r="341" spans="1:10" x14ac:dyDescent="0.2">
      <c r="A341" s="34"/>
      <c r="B341" s="221"/>
      <c r="C341" s="221"/>
      <c r="D341" s="221"/>
      <c r="E341" s="221"/>
      <c r="F341" s="269"/>
      <c r="G341" s="34"/>
      <c r="H341" s="269"/>
      <c r="I341" s="34"/>
      <c r="J341" s="34"/>
    </row>
    <row r="342" spans="1:10" x14ac:dyDescent="0.2">
      <c r="A342" s="34"/>
      <c r="B342" s="221"/>
      <c r="C342" s="221"/>
      <c r="D342" s="221"/>
      <c r="E342" s="221"/>
      <c r="F342" s="269"/>
      <c r="G342" s="34"/>
      <c r="H342" s="269"/>
      <c r="I342" s="34"/>
      <c r="J342" s="34"/>
    </row>
    <row r="343" spans="1:10" x14ac:dyDescent="0.2">
      <c r="A343" s="34"/>
      <c r="B343" s="221"/>
      <c r="C343" s="221"/>
      <c r="D343" s="221"/>
      <c r="E343" s="221"/>
      <c r="F343" s="269"/>
      <c r="G343" s="34"/>
      <c r="H343" s="269"/>
      <c r="I343" s="34"/>
      <c r="J343" s="34"/>
    </row>
    <row r="344" spans="1:10" x14ac:dyDescent="0.2">
      <c r="A344" s="34"/>
      <c r="B344" s="221"/>
      <c r="C344" s="221"/>
      <c r="D344" s="221"/>
      <c r="E344" s="221"/>
      <c r="F344" s="269"/>
      <c r="G344" s="34"/>
      <c r="H344" s="269"/>
      <c r="I344" s="34"/>
      <c r="J344" s="34"/>
    </row>
    <row r="345" spans="1:10" x14ac:dyDescent="0.2">
      <c r="A345" s="34"/>
      <c r="B345" s="221"/>
      <c r="C345" s="221"/>
      <c r="D345" s="221"/>
      <c r="E345" s="221"/>
      <c r="F345" s="269"/>
      <c r="G345" s="34"/>
      <c r="H345" s="269"/>
      <c r="I345" s="34"/>
      <c r="J345" s="34"/>
    </row>
    <row r="346" spans="1:10" x14ac:dyDescent="0.2">
      <c r="A346" s="34"/>
      <c r="B346" s="221"/>
      <c r="C346" s="221"/>
      <c r="D346" s="221"/>
      <c r="E346" s="221"/>
      <c r="F346" s="269"/>
      <c r="G346" s="34"/>
      <c r="H346" s="269"/>
      <c r="I346" s="34"/>
      <c r="J346" s="34"/>
    </row>
    <row r="347" spans="1:10" x14ac:dyDescent="0.2">
      <c r="A347" s="34"/>
      <c r="B347" s="221"/>
      <c r="C347" s="221"/>
      <c r="D347" s="221"/>
      <c r="E347" s="221"/>
      <c r="F347" s="269"/>
      <c r="G347" s="34"/>
      <c r="H347" s="269"/>
      <c r="I347" s="34"/>
      <c r="J347" s="34"/>
    </row>
    <row r="348" spans="1:10" x14ac:dyDescent="0.2">
      <c r="A348" s="34"/>
      <c r="B348" s="221"/>
      <c r="C348" s="221"/>
      <c r="D348" s="221"/>
      <c r="E348" s="221"/>
      <c r="F348" s="269"/>
      <c r="G348" s="34"/>
      <c r="H348" s="269"/>
      <c r="I348" s="34"/>
      <c r="J348" s="34"/>
    </row>
    <row r="349" spans="1:10" x14ac:dyDescent="0.2">
      <c r="A349" s="34"/>
      <c r="B349" s="221"/>
      <c r="C349" s="221"/>
      <c r="D349" s="221"/>
      <c r="E349" s="221"/>
      <c r="F349" s="269"/>
      <c r="G349" s="34"/>
      <c r="H349" s="269"/>
      <c r="I349" s="34"/>
      <c r="J349" s="34"/>
    </row>
    <row r="350" spans="1:10" x14ac:dyDescent="0.2">
      <c r="A350" s="34"/>
      <c r="B350" s="221"/>
      <c r="C350" s="221"/>
      <c r="D350" s="221"/>
      <c r="E350" s="221"/>
      <c r="F350" s="269"/>
      <c r="G350" s="34"/>
      <c r="H350" s="269"/>
      <c r="I350" s="34"/>
      <c r="J350" s="34"/>
    </row>
    <row r="351" spans="1:10" x14ac:dyDescent="0.2">
      <c r="A351" s="34"/>
      <c r="B351" s="221"/>
      <c r="C351" s="221"/>
      <c r="D351" s="221"/>
      <c r="E351" s="221"/>
      <c r="F351" s="269"/>
      <c r="G351" s="34"/>
      <c r="H351" s="269"/>
      <c r="I351" s="34"/>
      <c r="J351" s="34"/>
    </row>
    <row r="352" spans="1:10" x14ac:dyDescent="0.2">
      <c r="A352" s="34"/>
      <c r="B352" s="221"/>
      <c r="C352" s="221"/>
      <c r="D352" s="221"/>
      <c r="E352" s="221"/>
      <c r="F352" s="269"/>
      <c r="G352" s="34"/>
      <c r="H352" s="269"/>
      <c r="I352" s="34"/>
      <c r="J352" s="34"/>
    </row>
    <row r="353" spans="1:10" x14ac:dyDescent="0.2">
      <c r="A353" s="34"/>
      <c r="B353" s="221"/>
      <c r="C353" s="221"/>
      <c r="D353" s="221"/>
      <c r="E353" s="221"/>
      <c r="F353" s="269"/>
      <c r="G353" s="34"/>
      <c r="H353" s="269"/>
      <c r="I353" s="34"/>
      <c r="J353" s="34"/>
    </row>
    <row r="354" spans="1:10" x14ac:dyDescent="0.2">
      <c r="A354" s="34"/>
      <c r="B354" s="221"/>
      <c r="C354" s="221"/>
      <c r="D354" s="221"/>
      <c r="E354" s="221"/>
      <c r="F354" s="269"/>
      <c r="G354" s="34"/>
      <c r="H354" s="269"/>
      <c r="I354" s="34"/>
      <c r="J354" s="34"/>
    </row>
    <row r="355" spans="1:10" x14ac:dyDescent="0.2">
      <c r="A355" s="34"/>
      <c r="B355" s="221"/>
      <c r="C355" s="221"/>
      <c r="D355" s="221"/>
      <c r="E355" s="221"/>
      <c r="F355" s="269"/>
      <c r="G355" s="34"/>
      <c r="H355" s="269"/>
      <c r="I355" s="34"/>
      <c r="J355" s="34"/>
    </row>
    <row r="356" spans="1:10" x14ac:dyDescent="0.2">
      <c r="A356" s="34"/>
      <c r="B356" s="221"/>
      <c r="C356" s="221"/>
      <c r="D356" s="221"/>
      <c r="E356" s="221"/>
      <c r="F356" s="269"/>
      <c r="G356" s="34"/>
      <c r="H356" s="269"/>
      <c r="I356" s="34"/>
      <c r="J356" s="34"/>
    </row>
    <row r="357" spans="1:10" x14ac:dyDescent="0.2">
      <c r="A357" s="222"/>
      <c r="B357" s="223"/>
      <c r="C357" s="224"/>
      <c r="D357" s="225"/>
      <c r="E357" s="226"/>
      <c r="F357" s="270"/>
      <c r="G357" s="222"/>
      <c r="H357" s="270"/>
      <c r="I357" s="222"/>
      <c r="J357" s="222"/>
    </row>
    <row r="358" spans="1:10" x14ac:dyDescent="0.2">
      <c r="A358" s="294"/>
      <c r="C358" s="471"/>
      <c r="F358" s="293"/>
      <c r="G358" s="294"/>
      <c r="H358" s="293"/>
      <c r="I358" s="294"/>
      <c r="J358" s="294"/>
    </row>
    <row r="359" spans="1:10" x14ac:dyDescent="0.2">
      <c r="A359" s="294"/>
      <c r="C359" s="471"/>
      <c r="F359" s="293"/>
      <c r="G359" s="294"/>
      <c r="H359" s="293"/>
      <c r="I359" s="294"/>
      <c r="J359" s="294"/>
    </row>
    <row r="360" spans="1:10" x14ac:dyDescent="0.2">
      <c r="A360" s="294"/>
      <c r="C360" s="471"/>
      <c r="F360" s="293"/>
      <c r="G360" s="294"/>
      <c r="H360" s="293"/>
      <c r="I360" s="294"/>
      <c r="J360" s="294"/>
    </row>
    <row r="361" spans="1:10" x14ac:dyDescent="0.2">
      <c r="A361" s="294"/>
      <c r="C361" s="471"/>
      <c r="F361" s="293"/>
      <c r="G361" s="294"/>
      <c r="H361" s="293"/>
      <c r="I361" s="294"/>
      <c r="J361" s="294"/>
    </row>
    <row r="362" spans="1:10" x14ac:dyDescent="0.2">
      <c r="A362" s="294"/>
      <c r="C362" s="471"/>
      <c r="F362" s="293"/>
      <c r="G362" s="294"/>
      <c r="H362" s="293"/>
      <c r="I362" s="294"/>
      <c r="J362" s="294"/>
    </row>
    <row r="363" spans="1:10" x14ac:dyDescent="0.2">
      <c r="A363" s="294"/>
      <c r="C363" s="471"/>
      <c r="F363" s="293"/>
      <c r="G363" s="294"/>
      <c r="H363" s="293"/>
      <c r="I363" s="294"/>
      <c r="J363" s="294"/>
    </row>
    <row r="364" spans="1:10" x14ac:dyDescent="0.2">
      <c r="A364" s="294"/>
      <c r="C364" s="471"/>
      <c r="F364" s="293"/>
      <c r="G364" s="294"/>
      <c r="H364" s="293"/>
      <c r="I364" s="294"/>
      <c r="J364" s="294"/>
    </row>
    <row r="365" spans="1:10" x14ac:dyDescent="0.2">
      <c r="A365" s="294"/>
      <c r="C365" s="471"/>
      <c r="F365" s="293"/>
      <c r="G365" s="294"/>
      <c r="H365" s="293"/>
      <c r="I365" s="294"/>
      <c r="J365" s="294"/>
    </row>
    <row r="366" spans="1:10" x14ac:dyDescent="0.2">
      <c r="A366" s="294"/>
      <c r="C366" s="471"/>
      <c r="F366" s="293"/>
      <c r="G366" s="294"/>
      <c r="H366" s="293"/>
      <c r="I366" s="294"/>
      <c r="J366" s="294"/>
    </row>
  </sheetData>
  <autoFilter ref="A2:J153" xr:uid="{48E89EAA-FC86-4CF7-9AE1-7E5700045394}"/>
  <mergeCells count="133">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B29:B30"/>
    <mergeCell ref="B31:B32"/>
    <mergeCell ref="B33:B34"/>
    <mergeCell ref="A31:A34"/>
    <mergeCell ref="B35:B36"/>
    <mergeCell ref="F29:F30"/>
    <mergeCell ref="F27:F28"/>
    <mergeCell ref="A14:A15"/>
    <mergeCell ref="B8:B19"/>
    <mergeCell ref="B27:B28"/>
    <mergeCell ref="F12:F13"/>
    <mergeCell ref="F16:F17"/>
    <mergeCell ref="F45:F46"/>
    <mergeCell ref="F47:F48"/>
    <mergeCell ref="F35:F36"/>
    <mergeCell ref="F37:F38"/>
    <mergeCell ref="F39:F40"/>
    <mergeCell ref="F41:F42"/>
    <mergeCell ref="F43:F44"/>
    <mergeCell ref="F33:F34"/>
    <mergeCell ref="F18:F19"/>
    <mergeCell ref="F31:F32"/>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BED2-57A1-49F3-9996-845996842A7D}">
  <dimension ref="A1:T35"/>
  <sheetViews>
    <sheetView showGridLines="0" tabSelected="1" showWhiteSpace="0" topLeftCell="A5" zoomScale="90" zoomScaleNormal="90" workbookViewId="0">
      <selection activeCell="G9" sqref="G9"/>
    </sheetView>
  </sheetViews>
  <sheetFormatPr defaultColWidth="10.85546875" defaultRowHeight="15" x14ac:dyDescent="0.25"/>
  <cols>
    <col min="6" max="6" width="11.85546875" customWidth="1"/>
    <col min="7" max="7" width="11.7109375" customWidth="1"/>
  </cols>
  <sheetData>
    <row r="1" spans="1:20" ht="43.5" x14ac:dyDescent="0.25">
      <c r="A1" s="434" t="s">
        <v>300</v>
      </c>
    </row>
    <row r="2" spans="1:20" ht="25.5" x14ac:dyDescent="0.25">
      <c r="A2" s="435" t="s">
        <v>301</v>
      </c>
    </row>
    <row r="3" spans="1:20" ht="18" x14ac:dyDescent="0.25">
      <c r="A3" s="436" t="s">
        <v>977</v>
      </c>
    </row>
    <row r="4" spans="1:20" ht="15.95" customHeight="1" x14ac:dyDescent="0.25">
      <c r="F4" s="437" t="s">
        <v>302</v>
      </c>
    </row>
    <row r="5" spans="1:20" ht="18" x14ac:dyDescent="0.25">
      <c r="A5" s="436"/>
      <c r="F5" s="685" t="s">
        <v>303</v>
      </c>
      <c r="G5" s="685"/>
      <c r="H5" s="685"/>
      <c r="I5" s="685"/>
      <c r="J5" s="685"/>
      <c r="K5" s="685"/>
      <c r="L5" s="685"/>
      <c r="M5" s="685"/>
    </row>
    <row r="6" spans="1:20" x14ac:dyDescent="0.25">
      <c r="F6" s="685"/>
      <c r="G6" s="685"/>
      <c r="H6" s="685"/>
      <c r="I6" s="685"/>
      <c r="J6" s="685"/>
      <c r="K6" s="685"/>
      <c r="L6" s="685"/>
      <c r="M6" s="685"/>
    </row>
    <row r="7" spans="1:20" x14ac:dyDescent="0.25">
      <c r="F7" s="685"/>
      <c r="G7" s="685"/>
      <c r="H7" s="685"/>
      <c r="I7" s="685"/>
      <c r="J7" s="685"/>
      <c r="K7" s="685"/>
      <c r="L7" s="685"/>
      <c r="M7" s="685"/>
    </row>
    <row r="8" spans="1:20" x14ac:dyDescent="0.25">
      <c r="F8" s="685"/>
      <c r="G8" s="685"/>
      <c r="H8" s="685"/>
      <c r="I8" s="685"/>
      <c r="J8" s="685"/>
      <c r="K8" s="685"/>
      <c r="L8" s="685"/>
      <c r="M8" s="685"/>
    </row>
    <row r="9" spans="1:20" ht="15.95" customHeight="1" x14ac:dyDescent="0.25">
      <c r="F9" s="437" t="s">
        <v>304</v>
      </c>
    </row>
    <row r="10" spans="1:20" ht="15.95" customHeight="1" x14ac:dyDescent="0.25">
      <c r="F10" s="686" t="s">
        <v>305</v>
      </c>
      <c r="G10" s="686"/>
      <c r="H10" s="686"/>
      <c r="I10" s="686"/>
      <c r="J10" s="686"/>
      <c r="K10" s="686"/>
      <c r="L10" s="686"/>
      <c r="M10" s="686"/>
    </row>
    <row r="11" spans="1:20" ht="15.95" customHeight="1" x14ac:dyDescent="0.25">
      <c r="F11" s="686"/>
      <c r="G11" s="686"/>
      <c r="H11" s="686"/>
      <c r="I11" s="686"/>
      <c r="J11" s="686"/>
      <c r="K11" s="686"/>
      <c r="L11" s="686"/>
      <c r="M11" s="686"/>
    </row>
    <row r="12" spans="1:20" ht="15.95" customHeight="1" thickBot="1" x14ac:dyDescent="0.3">
      <c r="F12" s="570"/>
      <c r="G12" s="570"/>
      <c r="H12" s="570"/>
      <c r="I12" s="570"/>
      <c r="J12" s="570"/>
      <c r="K12" s="570"/>
      <c r="L12" s="570"/>
      <c r="M12" s="570"/>
    </row>
    <row r="13" spans="1:20" ht="18.600000000000001" customHeight="1" x14ac:dyDescent="0.3">
      <c r="F13" s="687" t="s">
        <v>306</v>
      </c>
      <c r="G13" s="688"/>
      <c r="H13" s="688"/>
      <c r="I13" s="688"/>
      <c r="J13" s="689" t="s">
        <v>307</v>
      </c>
      <c r="K13" s="689"/>
      <c r="L13" s="689" t="s">
        <v>308</v>
      </c>
      <c r="M13" s="689"/>
      <c r="O13" s="481" t="s">
        <v>309</v>
      </c>
      <c r="P13" s="482"/>
      <c r="Q13" s="482"/>
      <c r="R13" s="482"/>
      <c r="S13" s="482"/>
      <c r="T13" s="483"/>
    </row>
    <row r="14" spans="1:20" ht="23.45" customHeight="1" x14ac:dyDescent="0.25">
      <c r="F14" s="684" t="s">
        <v>310</v>
      </c>
      <c r="G14" s="684"/>
      <c r="H14" s="684"/>
      <c r="I14" s="684"/>
      <c r="J14" s="684" t="s">
        <v>976</v>
      </c>
      <c r="K14" s="684"/>
      <c r="L14" s="684" t="s">
        <v>972</v>
      </c>
      <c r="M14" s="684"/>
      <c r="O14" s="692" t="s">
        <v>311</v>
      </c>
      <c r="P14" s="693"/>
      <c r="Q14" s="693"/>
      <c r="R14" s="693"/>
      <c r="S14" s="693"/>
      <c r="T14" s="694"/>
    </row>
    <row r="15" spans="1:20" s="109" customFormat="1" ht="18.600000000000001" customHeight="1" x14ac:dyDescent="0.25">
      <c r="F15" s="699" t="s">
        <v>312</v>
      </c>
      <c r="G15" s="699"/>
      <c r="H15" s="706" t="s">
        <v>313</v>
      </c>
      <c r="I15" s="706"/>
      <c r="J15" s="687" t="s">
        <v>314</v>
      </c>
      <c r="K15" s="687"/>
      <c r="L15" s="687" t="s">
        <v>315</v>
      </c>
      <c r="M15" s="687"/>
      <c r="O15" s="692"/>
      <c r="P15" s="693"/>
      <c r="Q15" s="693"/>
      <c r="R15" s="693"/>
      <c r="S15" s="693"/>
      <c r="T15" s="694"/>
    </row>
    <row r="16" spans="1:20" ht="18.600000000000001" customHeight="1" x14ac:dyDescent="0.25">
      <c r="F16" s="684" t="s">
        <v>316</v>
      </c>
      <c r="G16" s="684"/>
      <c r="H16" s="690" t="s">
        <v>974</v>
      </c>
      <c r="I16" s="684"/>
      <c r="J16" s="684" t="s">
        <v>975</v>
      </c>
      <c r="K16" s="684"/>
      <c r="L16" s="684" t="s">
        <v>317</v>
      </c>
      <c r="M16" s="684"/>
      <c r="O16" s="692"/>
      <c r="P16" s="693"/>
      <c r="Q16" s="693"/>
      <c r="R16" s="693"/>
      <c r="S16" s="693"/>
      <c r="T16" s="694"/>
    </row>
    <row r="17" spans="1:20" ht="18.600000000000001" customHeight="1" x14ac:dyDescent="0.25">
      <c r="F17" s="699" t="s">
        <v>318</v>
      </c>
      <c r="G17" s="699"/>
      <c r="H17" s="699"/>
      <c r="I17" s="699"/>
      <c r="J17" s="699" t="s">
        <v>319</v>
      </c>
      <c r="K17" s="699"/>
      <c r="L17" s="699"/>
      <c r="M17" s="699"/>
      <c r="O17" s="692"/>
      <c r="P17" s="693"/>
      <c r="Q17" s="693"/>
      <c r="R17" s="693"/>
      <c r="S17" s="693"/>
      <c r="T17" s="694"/>
    </row>
    <row r="18" spans="1:20" ht="26.45" customHeight="1" x14ac:dyDescent="0.25">
      <c r="F18" s="698" t="s">
        <v>320</v>
      </c>
      <c r="G18" s="698"/>
      <c r="H18" s="698"/>
      <c r="I18" s="698"/>
      <c r="J18" s="698" t="s">
        <v>321</v>
      </c>
      <c r="K18" s="698"/>
      <c r="L18" s="698"/>
      <c r="M18" s="698"/>
      <c r="O18" s="692"/>
      <c r="P18" s="693"/>
      <c r="Q18" s="693"/>
      <c r="R18" s="693"/>
      <c r="S18" s="693"/>
      <c r="T18" s="694"/>
    </row>
    <row r="19" spans="1:20" ht="18.600000000000001" customHeight="1" x14ac:dyDescent="0.25">
      <c r="F19" s="687" t="s">
        <v>322</v>
      </c>
      <c r="G19" s="687"/>
      <c r="H19" s="687"/>
      <c r="I19" s="687"/>
      <c r="J19" s="687"/>
      <c r="K19" s="687"/>
      <c r="L19" s="687"/>
      <c r="M19" s="687"/>
      <c r="O19" s="692"/>
      <c r="P19" s="693"/>
      <c r="Q19" s="693"/>
      <c r="R19" s="693"/>
      <c r="S19" s="693"/>
      <c r="T19" s="694"/>
    </row>
    <row r="20" spans="1:20" ht="18.600000000000001" customHeight="1" x14ac:dyDescent="0.25">
      <c r="F20" s="700" t="s">
        <v>968</v>
      </c>
      <c r="G20" s="701"/>
      <c r="H20" s="701"/>
      <c r="I20" s="701"/>
      <c r="J20" s="701"/>
      <c r="K20" s="701"/>
      <c r="L20" s="701"/>
      <c r="M20" s="702"/>
      <c r="O20" s="692"/>
      <c r="P20" s="693"/>
      <c r="Q20" s="693"/>
      <c r="R20" s="693"/>
      <c r="S20" s="693"/>
      <c r="T20" s="694"/>
    </row>
    <row r="21" spans="1:20" ht="18.600000000000001" customHeight="1" x14ac:dyDescent="0.25">
      <c r="F21" s="703"/>
      <c r="G21" s="704"/>
      <c r="H21" s="704"/>
      <c r="I21" s="704"/>
      <c r="J21" s="704"/>
      <c r="K21" s="704"/>
      <c r="L21" s="704"/>
      <c r="M21" s="705"/>
      <c r="O21" s="692"/>
      <c r="P21" s="693"/>
      <c r="Q21" s="693"/>
      <c r="R21" s="693"/>
      <c r="S21" s="693"/>
      <c r="T21" s="694"/>
    </row>
    <row r="22" spans="1:20" ht="18.600000000000001" customHeight="1" thickBot="1" x14ac:dyDescent="0.3">
      <c r="F22" s="703"/>
      <c r="G22" s="704"/>
      <c r="H22" s="704"/>
      <c r="I22" s="704"/>
      <c r="J22" s="704"/>
      <c r="K22" s="704"/>
      <c r="L22" s="704"/>
      <c r="M22" s="705"/>
      <c r="O22" s="695"/>
      <c r="P22" s="696"/>
      <c r="Q22" s="696"/>
      <c r="R22" s="696"/>
      <c r="S22" s="696"/>
      <c r="T22" s="697"/>
    </row>
    <row r="23" spans="1:20" ht="18.600000000000001" customHeight="1" x14ac:dyDescent="0.25">
      <c r="F23" s="687" t="s">
        <v>323</v>
      </c>
      <c r="G23" s="687"/>
      <c r="H23" s="687"/>
      <c r="I23" s="687"/>
      <c r="J23" s="687"/>
      <c r="K23" s="687"/>
      <c r="L23" s="687"/>
      <c r="M23" s="687"/>
    </row>
    <row r="24" spans="1:20" ht="18.600000000000001" customHeight="1" x14ac:dyDescent="0.25">
      <c r="F24" s="684" t="s">
        <v>973</v>
      </c>
      <c r="G24" s="684"/>
      <c r="H24" s="684"/>
      <c r="I24" s="684"/>
      <c r="J24" s="684"/>
      <c r="K24" s="684"/>
      <c r="L24" s="684"/>
      <c r="M24" s="684"/>
    </row>
    <row r="25" spans="1:20" ht="18.600000000000001" customHeight="1" x14ac:dyDescent="0.25">
      <c r="F25" s="687" t="s">
        <v>324</v>
      </c>
      <c r="G25" s="687"/>
      <c r="H25" s="687"/>
      <c r="I25" s="687"/>
      <c r="J25" s="687"/>
      <c r="K25" s="687"/>
      <c r="L25" s="687"/>
      <c r="M25" s="687"/>
    </row>
    <row r="26" spans="1:20" ht="18.600000000000001" customHeight="1" x14ac:dyDescent="0.25">
      <c r="F26" s="684" t="s">
        <v>325</v>
      </c>
      <c r="G26" s="684"/>
      <c r="H26" s="684"/>
      <c r="I26" s="684"/>
      <c r="J26" s="684"/>
      <c r="K26" s="684"/>
      <c r="L26" s="684"/>
      <c r="M26" s="684"/>
    </row>
    <row r="27" spans="1:20" ht="18.600000000000001" customHeight="1" x14ac:dyDescent="0.25">
      <c r="F27" s="687" t="s">
        <v>326</v>
      </c>
      <c r="G27" s="687"/>
      <c r="H27" s="687"/>
      <c r="I27" s="687"/>
      <c r="J27" s="687"/>
      <c r="K27" s="687"/>
      <c r="L27" s="687"/>
      <c r="M27" s="687"/>
    </row>
    <row r="28" spans="1:20" ht="18.600000000000001" customHeight="1" x14ac:dyDescent="0.25">
      <c r="F28" s="684" t="s">
        <v>23</v>
      </c>
      <c r="G28" s="684"/>
      <c r="H28" s="684"/>
      <c r="I28" s="684"/>
      <c r="J28" s="684"/>
      <c r="K28" s="684"/>
      <c r="L28" s="684"/>
      <c r="M28" s="684"/>
    </row>
    <row r="29" spans="1:20" ht="18.600000000000001" customHeight="1" x14ac:dyDescent="0.25">
      <c r="F29" s="687" t="s">
        <v>327</v>
      </c>
      <c r="G29" s="687"/>
      <c r="H29" s="687"/>
      <c r="I29" s="687"/>
      <c r="J29" s="687" t="s">
        <v>328</v>
      </c>
      <c r="K29" s="687"/>
      <c r="L29" s="687"/>
      <c r="M29" s="687"/>
    </row>
    <row r="30" spans="1:20" ht="18.75" customHeight="1" x14ac:dyDescent="0.25">
      <c r="A30" s="479" t="s">
        <v>329</v>
      </c>
      <c r="F30" s="698" t="s">
        <v>330</v>
      </c>
      <c r="G30" s="698"/>
      <c r="H30" s="698"/>
      <c r="I30" s="698"/>
      <c r="J30" s="698" t="s">
        <v>325</v>
      </c>
      <c r="K30" s="698"/>
      <c r="L30" s="698"/>
      <c r="M30" s="698"/>
    </row>
    <row r="31" spans="1:20" ht="21" customHeight="1" x14ac:dyDescent="0.25">
      <c r="F31" s="698"/>
      <c r="G31" s="698"/>
      <c r="H31" s="698"/>
      <c r="I31" s="698"/>
      <c r="J31" s="698"/>
      <c r="K31" s="698"/>
      <c r="L31" s="698"/>
      <c r="M31" s="698"/>
    </row>
    <row r="32" spans="1:20" x14ac:dyDescent="0.25">
      <c r="A32" s="438" t="s">
        <v>971</v>
      </c>
    </row>
    <row r="33" spans="6:13" ht="14.45" customHeight="1" x14ac:dyDescent="0.25">
      <c r="F33" s="691" t="s">
        <v>331</v>
      </c>
      <c r="G33" s="691"/>
      <c r="H33" s="691"/>
      <c r="I33" s="691"/>
      <c r="J33" s="691"/>
      <c r="K33" s="691"/>
      <c r="L33" s="691"/>
      <c r="M33" s="691"/>
    </row>
    <row r="34" spans="6:13" x14ac:dyDescent="0.25">
      <c r="F34" s="691"/>
      <c r="G34" s="691"/>
      <c r="H34" s="691"/>
      <c r="I34" s="691"/>
      <c r="J34" s="691"/>
      <c r="K34" s="691"/>
      <c r="L34" s="691"/>
      <c r="M34" s="691"/>
    </row>
    <row r="35" spans="6:13" x14ac:dyDescent="0.25">
      <c r="F35" s="480"/>
    </row>
  </sheetData>
  <sheetProtection algorithmName="SHA-512" hashValue="4lNXlzfg/afHn7BSXw3eATncII6+pPvtx/KdG7uGzd2S1nWHR2XUNHP5ApquqYXBChwyiGGz5gthW3hzXw2mxg==" saltValue="I7zpaMrezIrLcx/A6Dmm6Q==" spinCount="100000" sheet="1" objects="1" scenarios="1"/>
  <mergeCells count="34">
    <mergeCell ref="O14:T22"/>
    <mergeCell ref="F29:I29"/>
    <mergeCell ref="J29:M29"/>
    <mergeCell ref="F30:I31"/>
    <mergeCell ref="J30:M31"/>
    <mergeCell ref="F17:I17"/>
    <mergeCell ref="J17:M17"/>
    <mergeCell ref="F18:I18"/>
    <mergeCell ref="J18:M18"/>
    <mergeCell ref="F19:M19"/>
    <mergeCell ref="F20:M22"/>
    <mergeCell ref="F15:G15"/>
    <mergeCell ref="H15:I15"/>
    <mergeCell ref="J15:K15"/>
    <mergeCell ref="L15:M15"/>
    <mergeCell ref="F16:G16"/>
    <mergeCell ref="F33:M34"/>
    <mergeCell ref="F23:M23"/>
    <mergeCell ref="F24:M24"/>
    <mergeCell ref="F25:M25"/>
    <mergeCell ref="F26:M26"/>
    <mergeCell ref="F27:M27"/>
    <mergeCell ref="F28:M28"/>
    <mergeCell ref="J16:K16"/>
    <mergeCell ref="L16:M16"/>
    <mergeCell ref="F5:M8"/>
    <mergeCell ref="F10:M11"/>
    <mergeCell ref="F13:I13"/>
    <mergeCell ref="J13:K13"/>
    <mergeCell ref="L13:M13"/>
    <mergeCell ref="F14:I14"/>
    <mergeCell ref="J14:K14"/>
    <mergeCell ref="L14:M14"/>
    <mergeCell ref="H16:I16"/>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53A7-3983-4CCF-8A5D-A6A74E060168}">
  <sheetPr codeName="Sheet5">
    <tabColor rgb="FF00B050"/>
  </sheetPr>
  <dimension ref="A1"/>
  <sheetViews>
    <sheetView showGridLines="0" workbookViewId="0">
      <selection activeCell="O36" sqref="O36"/>
    </sheetView>
  </sheetViews>
  <sheetFormatPr defaultRowHeight="15" x14ac:dyDescent="0.25"/>
  <cols>
    <col min="12" max="12" width="13.42578125" customWidth="1"/>
  </cols>
  <sheetData/>
  <sheetProtection algorithmName="SHA-512" hashValue="f0S2qRu+5m3q+MoLEFvkF09Ga2anivbP89vr+dvrjAVvX3Iwuj3tethF48IpV7p4LDgP3/meDNnr/WrxDVGMSA==" saltValue="EIQ69f7LGlpJ8XH52FTe7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0DB6-B5E8-4D93-9EC8-7AFDE0F91DF7}">
  <sheetPr codeName="Sheet6"/>
  <dimension ref="A2:B5"/>
  <sheetViews>
    <sheetView workbookViewId="0">
      <selection activeCell="A5" sqref="A5"/>
    </sheetView>
  </sheetViews>
  <sheetFormatPr defaultRowHeight="15" x14ac:dyDescent="0.25"/>
  <cols>
    <col min="1" max="1" width="22" customWidth="1"/>
    <col min="2" max="2" width="24" customWidth="1"/>
    <col min="3" max="3" width="14.42578125" customWidth="1"/>
  </cols>
  <sheetData>
    <row r="2" spans="1:2" x14ac:dyDescent="0.25">
      <c r="A2" t="s">
        <v>332</v>
      </c>
    </row>
    <row r="3" spans="1:2" x14ac:dyDescent="0.25">
      <c r="A3" t="s">
        <v>333</v>
      </c>
      <c r="B3" t="s">
        <v>334</v>
      </c>
    </row>
    <row r="4" spans="1:2" x14ac:dyDescent="0.25">
      <c r="A4" t="s">
        <v>335</v>
      </c>
    </row>
    <row r="5" spans="1:2" x14ac:dyDescent="0.25">
      <c r="A5" t="s">
        <v>336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135E-A286-4BDB-AFE7-4D76A1CEF604}">
  <sheetPr codeName="Sheet7"/>
  <dimension ref="A2:K112"/>
  <sheetViews>
    <sheetView zoomScale="68" zoomScaleNormal="68" workbookViewId="0">
      <pane xSplit="1" ySplit="2" topLeftCell="G5" activePane="bottomRight" state="frozen"/>
      <selection pane="topRight" activeCell="B1" sqref="B1"/>
      <selection pane="bottomLeft" activeCell="A3" sqref="A3"/>
      <selection pane="bottomRight" activeCell="G7" sqref="G7"/>
    </sheetView>
  </sheetViews>
  <sheetFormatPr defaultColWidth="9.140625" defaultRowHeight="15" x14ac:dyDescent="0.25"/>
  <cols>
    <col min="1" max="1" width="8.7109375" hidden="1" customWidth="1"/>
    <col min="2" max="2" width="18.5703125" customWidth="1"/>
    <col min="3" max="3" width="22.5703125" customWidth="1"/>
    <col min="4" max="4" width="31.42578125" customWidth="1"/>
    <col min="5" max="5" width="30.7109375" customWidth="1"/>
    <col min="6" max="6" width="50.42578125" customWidth="1"/>
    <col min="7" max="7" width="40.7109375" customWidth="1"/>
    <col min="8" max="8" width="11.7109375" customWidth="1"/>
    <col min="9" max="9" width="16.5703125" customWidth="1"/>
    <col min="10" max="10" width="66.140625" customWidth="1"/>
    <col min="11" max="11" width="78" customWidth="1"/>
    <col min="12" max="16384" width="9.140625" style="130"/>
  </cols>
  <sheetData>
    <row r="2" spans="1:11" ht="47.25" x14ac:dyDescent="0.25">
      <c r="B2" s="282" t="s">
        <v>337</v>
      </c>
      <c r="C2" s="82" t="s">
        <v>338</v>
      </c>
      <c r="D2" s="282" t="s">
        <v>339</v>
      </c>
      <c r="E2" s="82" t="s">
        <v>9</v>
      </c>
      <c r="F2" s="282" t="s">
        <v>340</v>
      </c>
      <c r="G2" s="82" t="s">
        <v>10</v>
      </c>
      <c r="H2" s="282" t="s">
        <v>11</v>
      </c>
      <c r="I2" s="282" t="s">
        <v>12</v>
      </c>
      <c r="J2" s="82" t="s">
        <v>13</v>
      </c>
      <c r="K2" s="82" t="s">
        <v>14</v>
      </c>
    </row>
    <row r="3" spans="1:11" ht="19.5" customHeight="1" x14ac:dyDescent="0.25">
      <c r="A3" s="79"/>
      <c r="B3" s="83" t="s">
        <v>341</v>
      </c>
      <c r="C3" s="80"/>
      <c r="D3" s="80"/>
      <c r="E3" s="80"/>
      <c r="F3" s="81"/>
      <c r="G3" s="80"/>
      <c r="H3" s="80"/>
      <c r="I3" s="80"/>
      <c r="J3" s="80"/>
      <c r="K3" s="80"/>
    </row>
    <row r="4" spans="1:11" ht="83.25" customHeight="1" x14ac:dyDescent="0.25">
      <c r="A4" s="79"/>
      <c r="B4" s="74"/>
      <c r="C4" s="74" t="s">
        <v>342</v>
      </c>
      <c r="D4" s="74" t="s">
        <v>343</v>
      </c>
      <c r="E4" s="74" t="s">
        <v>344</v>
      </c>
      <c r="F4" s="74" t="s">
        <v>15</v>
      </c>
      <c r="G4" s="569" t="s">
        <v>345</v>
      </c>
      <c r="H4" s="569" t="s">
        <v>61</v>
      </c>
      <c r="I4" s="569"/>
      <c r="J4" s="91" t="s">
        <v>346</v>
      </c>
      <c r="K4" s="74"/>
    </row>
    <row r="5" spans="1:11" ht="83.25" customHeight="1" x14ac:dyDescent="0.25">
      <c r="A5" s="79"/>
      <c r="B5" s="74"/>
      <c r="C5" s="74" t="s">
        <v>342</v>
      </c>
      <c r="D5" s="74" t="s">
        <v>343</v>
      </c>
      <c r="E5" s="74" t="s">
        <v>344</v>
      </c>
      <c r="F5" s="74" t="s">
        <v>15</v>
      </c>
      <c r="G5" s="569" t="s">
        <v>345</v>
      </c>
      <c r="H5" s="569" t="s">
        <v>39</v>
      </c>
      <c r="I5" s="569"/>
      <c r="J5" s="91" t="s">
        <v>347</v>
      </c>
      <c r="K5" s="74"/>
    </row>
    <row r="6" spans="1:11" s="79" customFormat="1" ht="15.75" x14ac:dyDescent="0.25">
      <c r="B6" s="71" t="s">
        <v>348</v>
      </c>
      <c r="C6" s="72"/>
      <c r="D6" s="56"/>
      <c r="E6" s="56"/>
      <c r="F6" s="56"/>
      <c r="G6" s="56"/>
      <c r="H6" s="56"/>
      <c r="I6" s="56"/>
      <c r="J6" s="56"/>
      <c r="K6" s="9"/>
    </row>
    <row r="7" spans="1:11" s="79" customFormat="1" ht="38.25" x14ac:dyDescent="0.25">
      <c r="B7" s="76"/>
      <c r="C7" s="76" t="s">
        <v>349</v>
      </c>
      <c r="D7" s="74" t="s">
        <v>343</v>
      </c>
      <c r="E7" s="76"/>
      <c r="F7" s="74" t="s">
        <v>15</v>
      </c>
      <c r="G7" s="62" t="s">
        <v>350</v>
      </c>
      <c r="H7" s="62"/>
      <c r="I7" s="92"/>
      <c r="J7" s="92" t="s">
        <v>351</v>
      </c>
      <c r="K7" s="74"/>
    </row>
    <row r="8" spans="1:11" s="131" customFormat="1" ht="51" x14ac:dyDescent="0.25">
      <c r="A8" s="79"/>
      <c r="B8" s="75"/>
      <c r="C8" s="76" t="s">
        <v>349</v>
      </c>
      <c r="D8" s="74" t="s">
        <v>343</v>
      </c>
      <c r="E8" s="76"/>
      <c r="F8" s="74" t="s">
        <v>15</v>
      </c>
      <c r="G8" s="92" t="s">
        <v>352</v>
      </c>
      <c r="H8" s="92"/>
      <c r="I8" s="92"/>
      <c r="J8" s="92" t="s">
        <v>353</v>
      </c>
      <c r="K8" s="76"/>
    </row>
    <row r="9" spans="1:11" s="132" customFormat="1" ht="72" customHeight="1" x14ac:dyDescent="0.25">
      <c r="A9" s="113">
        <v>1</v>
      </c>
      <c r="B9" s="125" t="s">
        <v>354</v>
      </c>
      <c r="C9" s="113" t="s">
        <v>98</v>
      </c>
      <c r="D9" s="113" t="s">
        <v>20</v>
      </c>
      <c r="E9" s="116" t="s">
        <v>355</v>
      </c>
      <c r="F9" s="126" t="s">
        <v>23</v>
      </c>
      <c r="G9" s="127" t="s">
        <v>356</v>
      </c>
      <c r="H9" s="113" t="s">
        <v>61</v>
      </c>
      <c r="I9" s="113" t="s">
        <v>23</v>
      </c>
      <c r="J9" s="128" t="s">
        <v>357</v>
      </c>
      <c r="K9" s="113"/>
    </row>
    <row r="10" spans="1:11" s="132" customFormat="1" ht="72" customHeight="1" x14ac:dyDescent="0.25">
      <c r="A10" s="113">
        <v>1</v>
      </c>
      <c r="B10" s="125" t="s">
        <v>354</v>
      </c>
      <c r="C10" s="113" t="s">
        <v>98</v>
      </c>
      <c r="D10" s="113" t="s">
        <v>23</v>
      </c>
      <c r="E10" s="116" t="s">
        <v>355</v>
      </c>
      <c r="F10" s="126" t="s">
        <v>23</v>
      </c>
      <c r="G10" s="127" t="s">
        <v>356</v>
      </c>
      <c r="H10" s="113" t="s">
        <v>39</v>
      </c>
      <c r="I10" s="113" t="s">
        <v>23</v>
      </c>
      <c r="J10" s="128" t="s">
        <v>358</v>
      </c>
      <c r="K10" s="113"/>
    </row>
    <row r="11" spans="1:11" s="79" customFormat="1" ht="15.75" x14ac:dyDescent="0.25">
      <c r="B11" s="6" t="s">
        <v>359</v>
      </c>
      <c r="C11" s="10"/>
      <c r="D11" s="9"/>
      <c r="E11" s="9"/>
      <c r="F11" s="9"/>
      <c r="G11" s="9"/>
      <c r="H11" s="9"/>
      <c r="I11" s="9"/>
      <c r="J11" s="9"/>
      <c r="K11" s="9"/>
    </row>
    <row r="12" spans="1:11" s="79" customFormat="1" ht="63.75" x14ac:dyDescent="0.25">
      <c r="B12" s="77"/>
      <c r="C12" s="77" t="s">
        <v>360</v>
      </c>
      <c r="D12" s="77" t="s">
        <v>361</v>
      </c>
      <c r="E12" s="77" t="s">
        <v>362</v>
      </c>
      <c r="F12" s="77"/>
      <c r="G12" s="77" t="s">
        <v>363</v>
      </c>
      <c r="H12" s="77" t="s">
        <v>61</v>
      </c>
      <c r="I12" s="77" t="s">
        <v>20</v>
      </c>
      <c r="J12" s="77" t="s">
        <v>364</v>
      </c>
      <c r="K12" s="77"/>
    </row>
    <row r="13" spans="1:11" s="79" customFormat="1" ht="63.75" x14ac:dyDescent="0.25">
      <c r="B13" s="77"/>
      <c r="C13" s="77" t="s">
        <v>360</v>
      </c>
      <c r="D13" s="77" t="s">
        <v>361</v>
      </c>
      <c r="E13" s="77" t="s">
        <v>362</v>
      </c>
      <c r="F13" s="77"/>
      <c r="G13" s="77" t="s">
        <v>363</v>
      </c>
      <c r="H13" s="106" t="s">
        <v>365</v>
      </c>
      <c r="I13" s="106" t="s">
        <v>366</v>
      </c>
      <c r="J13" s="106" t="s">
        <v>367</v>
      </c>
      <c r="K13" s="77"/>
    </row>
    <row r="14" spans="1:11" s="79" customFormat="1" ht="51" x14ac:dyDescent="0.25">
      <c r="B14" s="77"/>
      <c r="C14" s="77" t="s">
        <v>360</v>
      </c>
      <c r="D14" s="77" t="s">
        <v>361</v>
      </c>
      <c r="E14" s="77" t="s">
        <v>368</v>
      </c>
      <c r="F14" s="77"/>
      <c r="G14" s="158" t="s">
        <v>369</v>
      </c>
      <c r="H14" s="161" t="s">
        <v>61</v>
      </c>
      <c r="I14" s="161"/>
      <c r="J14" s="161" t="s">
        <v>370</v>
      </c>
      <c r="K14" s="159"/>
    </row>
    <row r="15" spans="1:11" s="79" customFormat="1" ht="51" x14ac:dyDescent="0.25">
      <c r="B15" s="77"/>
      <c r="C15" s="77" t="s">
        <v>360</v>
      </c>
      <c r="D15" s="77" t="s">
        <v>361</v>
      </c>
      <c r="E15" s="77" t="s">
        <v>368</v>
      </c>
      <c r="F15" s="77"/>
      <c r="G15" s="158" t="s">
        <v>371</v>
      </c>
      <c r="H15" s="160" t="s">
        <v>95</v>
      </c>
      <c r="I15" s="160" t="s">
        <v>20</v>
      </c>
      <c r="J15" s="160" t="s">
        <v>372</v>
      </c>
      <c r="K15" s="77"/>
    </row>
    <row r="16" spans="1:11" s="79" customFormat="1" ht="51" x14ac:dyDescent="0.25">
      <c r="B16" s="77"/>
      <c r="C16" s="77" t="s">
        <v>360</v>
      </c>
      <c r="D16" s="77" t="s">
        <v>361</v>
      </c>
      <c r="E16" s="158" t="s">
        <v>373</v>
      </c>
      <c r="F16" s="160"/>
      <c r="G16" s="160" t="s">
        <v>115</v>
      </c>
      <c r="H16" s="160" t="s">
        <v>61</v>
      </c>
      <c r="I16" s="77" t="s">
        <v>23</v>
      </c>
      <c r="J16" s="77" t="s">
        <v>116</v>
      </c>
      <c r="K16" s="77"/>
    </row>
    <row r="17" spans="1:11" ht="51" x14ac:dyDescent="0.25">
      <c r="A17" s="77"/>
      <c r="B17" s="77"/>
      <c r="C17" s="77" t="s">
        <v>360</v>
      </c>
      <c r="D17" s="77" t="s">
        <v>361</v>
      </c>
      <c r="E17" s="158" t="s">
        <v>373</v>
      </c>
      <c r="F17" s="77"/>
      <c r="G17" s="160" t="s">
        <v>115</v>
      </c>
      <c r="H17" s="77" t="s">
        <v>39</v>
      </c>
      <c r="I17" s="77" t="s">
        <v>23</v>
      </c>
      <c r="J17" s="77" t="s">
        <v>118</v>
      </c>
      <c r="K17" s="77"/>
    </row>
    <row r="18" spans="1:11" ht="36" customHeight="1" x14ac:dyDescent="0.25">
      <c r="A18" s="170"/>
      <c r="B18" s="168"/>
      <c r="C18" s="168" t="s">
        <v>374</v>
      </c>
      <c r="D18" s="168" t="s">
        <v>343</v>
      </c>
      <c r="E18" s="171" t="s">
        <v>375</v>
      </c>
      <c r="F18" s="168"/>
      <c r="G18" s="172" t="s">
        <v>123</v>
      </c>
      <c r="H18" s="168" t="s">
        <v>33</v>
      </c>
      <c r="I18" s="168" t="s">
        <v>23</v>
      </c>
      <c r="J18" s="168" t="s">
        <v>370</v>
      </c>
      <c r="K18" s="170"/>
    </row>
    <row r="19" spans="1:11" ht="44.25" customHeight="1" x14ac:dyDescent="0.25">
      <c r="A19" s="170"/>
      <c r="B19" s="168"/>
      <c r="C19" s="168" t="s">
        <v>374</v>
      </c>
      <c r="D19" s="168" t="s">
        <v>343</v>
      </c>
      <c r="E19" s="171" t="s">
        <v>375</v>
      </c>
      <c r="F19" s="168"/>
      <c r="G19" s="172" t="s">
        <v>123</v>
      </c>
      <c r="H19" s="168" t="s">
        <v>39</v>
      </c>
      <c r="I19" s="168" t="s">
        <v>137</v>
      </c>
      <c r="J19" s="169" t="s">
        <v>376</v>
      </c>
      <c r="K19" s="170"/>
    </row>
    <row r="20" spans="1:11" ht="89.25" x14ac:dyDescent="0.25">
      <c r="A20" s="170"/>
      <c r="B20" s="168"/>
      <c r="C20" s="168" t="s">
        <v>374</v>
      </c>
      <c r="D20" s="168" t="s">
        <v>343</v>
      </c>
      <c r="E20" s="171" t="s">
        <v>375</v>
      </c>
      <c r="F20" s="168"/>
      <c r="G20" s="172" t="s">
        <v>123</v>
      </c>
      <c r="H20" s="168" t="s">
        <v>39</v>
      </c>
      <c r="I20" s="168" t="s">
        <v>377</v>
      </c>
      <c r="J20" s="169" t="s">
        <v>378</v>
      </c>
      <c r="K20" s="170"/>
    </row>
    <row r="21" spans="1:11" s="79" customFormat="1" ht="165.75" x14ac:dyDescent="0.25">
      <c r="B21" s="84"/>
      <c r="C21" s="84" t="s">
        <v>379</v>
      </c>
      <c r="D21" s="84" t="s">
        <v>343</v>
      </c>
      <c r="E21" s="84" t="s">
        <v>120</v>
      </c>
      <c r="F21" s="84"/>
      <c r="G21" s="84" t="s">
        <v>380</v>
      </c>
      <c r="H21" s="84" t="s">
        <v>61</v>
      </c>
      <c r="I21" s="84" t="s">
        <v>23</v>
      </c>
      <c r="J21" s="84" t="s">
        <v>364</v>
      </c>
      <c r="K21" s="85"/>
    </row>
    <row r="22" spans="1:11" s="79" customFormat="1" ht="97.5" customHeight="1" x14ac:dyDescent="0.25">
      <c r="B22" s="84"/>
      <c r="C22" s="84" t="s">
        <v>379</v>
      </c>
      <c r="D22" s="84" t="s">
        <v>343</v>
      </c>
      <c r="E22" s="84" t="s">
        <v>120</v>
      </c>
      <c r="F22" s="84"/>
      <c r="G22" s="84" t="s">
        <v>381</v>
      </c>
      <c r="H22" s="84" t="s">
        <v>39</v>
      </c>
      <c r="I22" s="84" t="s">
        <v>137</v>
      </c>
      <c r="J22" s="167" t="s">
        <v>382</v>
      </c>
      <c r="K22" s="85"/>
    </row>
    <row r="23" spans="1:11" s="79" customFormat="1" ht="165.75" x14ac:dyDescent="0.25">
      <c r="B23" s="84"/>
      <c r="C23" s="84" t="s">
        <v>379</v>
      </c>
      <c r="D23" s="84" t="s">
        <v>343</v>
      </c>
      <c r="E23" s="84" t="s">
        <v>120</v>
      </c>
      <c r="F23" s="84"/>
      <c r="G23" s="84" t="s">
        <v>383</v>
      </c>
      <c r="H23" s="168" t="s">
        <v>95</v>
      </c>
      <c r="I23" s="168" t="s">
        <v>377</v>
      </c>
      <c r="J23" s="169" t="s">
        <v>384</v>
      </c>
      <c r="K23" s="85"/>
    </row>
    <row r="24" spans="1:11" s="79" customFormat="1" ht="38.25" x14ac:dyDescent="0.25">
      <c r="B24" s="86"/>
      <c r="C24" s="86" t="s">
        <v>127</v>
      </c>
      <c r="D24" s="86" t="s">
        <v>343</v>
      </c>
      <c r="E24" s="86" t="s">
        <v>127</v>
      </c>
      <c r="F24" s="86"/>
      <c r="G24" s="86" t="s">
        <v>385</v>
      </c>
      <c r="H24" s="86" t="s">
        <v>61</v>
      </c>
      <c r="I24" s="86" t="s">
        <v>23</v>
      </c>
      <c r="J24" s="86" t="s">
        <v>364</v>
      </c>
      <c r="K24" s="87"/>
    </row>
    <row r="25" spans="1:11" s="79" customFormat="1" ht="38.25" x14ac:dyDescent="0.25">
      <c r="B25" s="86"/>
      <c r="C25" s="86" t="s">
        <v>127</v>
      </c>
      <c r="D25" s="86" t="s">
        <v>343</v>
      </c>
      <c r="E25" s="86" t="s">
        <v>127</v>
      </c>
      <c r="F25" s="86"/>
      <c r="G25" s="173" t="s">
        <v>385</v>
      </c>
      <c r="H25" s="173" t="s">
        <v>39</v>
      </c>
      <c r="I25" s="86" t="s">
        <v>137</v>
      </c>
      <c r="J25" s="174" t="s">
        <v>386</v>
      </c>
      <c r="K25" s="88"/>
    </row>
    <row r="26" spans="1:11" s="79" customFormat="1" ht="165.75" x14ac:dyDescent="0.25">
      <c r="B26" s="86"/>
      <c r="C26" s="86" t="s">
        <v>127</v>
      </c>
      <c r="D26" s="86" t="s">
        <v>343</v>
      </c>
      <c r="E26" s="86" t="s">
        <v>127</v>
      </c>
      <c r="F26" s="86"/>
      <c r="G26" s="173" t="s">
        <v>387</v>
      </c>
      <c r="H26" s="86" t="s">
        <v>39</v>
      </c>
      <c r="I26" s="86" t="s">
        <v>377</v>
      </c>
      <c r="J26" s="174" t="s">
        <v>388</v>
      </c>
      <c r="K26" s="87"/>
    </row>
    <row r="27" spans="1:11" s="79" customFormat="1" ht="25.5" x14ac:dyDescent="0.25">
      <c r="B27" s="89"/>
      <c r="C27" s="89" t="s">
        <v>389</v>
      </c>
      <c r="D27" s="89" t="s">
        <v>343</v>
      </c>
      <c r="E27" s="89" t="s">
        <v>129</v>
      </c>
      <c r="F27" s="89"/>
      <c r="G27" s="89" t="s">
        <v>133</v>
      </c>
      <c r="H27" s="89" t="s">
        <v>61</v>
      </c>
      <c r="I27" s="89" t="s">
        <v>390</v>
      </c>
      <c r="J27" s="89" t="s">
        <v>391</v>
      </c>
      <c r="K27" s="90"/>
    </row>
    <row r="28" spans="1:11" s="79" customFormat="1" ht="25.5" x14ac:dyDescent="0.25">
      <c r="B28" s="89"/>
      <c r="C28" s="89" t="s">
        <v>389</v>
      </c>
      <c r="D28" s="89" t="s">
        <v>343</v>
      </c>
      <c r="E28" s="89" t="s">
        <v>129</v>
      </c>
      <c r="F28" s="89"/>
      <c r="G28" s="89" t="s">
        <v>133</v>
      </c>
      <c r="H28" s="89" t="s">
        <v>61</v>
      </c>
      <c r="I28" s="89" t="s">
        <v>392</v>
      </c>
      <c r="J28" s="89" t="s">
        <v>364</v>
      </c>
      <c r="K28" s="90"/>
    </row>
    <row r="29" spans="1:11" s="79" customFormat="1" ht="165.75" x14ac:dyDescent="0.25">
      <c r="B29" s="89"/>
      <c r="C29" s="89" t="s">
        <v>389</v>
      </c>
      <c r="D29" s="89" t="s">
        <v>343</v>
      </c>
      <c r="E29" s="89" t="s">
        <v>129</v>
      </c>
      <c r="F29" s="89"/>
      <c r="G29" s="89" t="s">
        <v>133</v>
      </c>
      <c r="H29" s="89" t="s">
        <v>95</v>
      </c>
      <c r="I29" s="89" t="s">
        <v>20</v>
      </c>
      <c r="J29" s="89" t="s">
        <v>393</v>
      </c>
      <c r="K29" s="90"/>
    </row>
    <row r="30" spans="1:11" s="79" customFormat="1" ht="25.5" x14ac:dyDescent="0.25">
      <c r="B30" s="89"/>
      <c r="C30" s="89" t="s">
        <v>389</v>
      </c>
      <c r="D30" s="89" t="s">
        <v>343</v>
      </c>
      <c r="E30" s="89" t="s">
        <v>129</v>
      </c>
      <c r="F30" s="89"/>
      <c r="G30" s="89" t="s">
        <v>133</v>
      </c>
      <c r="H30" s="89" t="s">
        <v>39</v>
      </c>
      <c r="I30" s="89" t="s">
        <v>23</v>
      </c>
      <c r="J30" s="89" t="s">
        <v>394</v>
      </c>
      <c r="K30" s="90"/>
    </row>
    <row r="31" spans="1:11" s="79" customFormat="1" ht="38.25" x14ac:dyDescent="0.25">
      <c r="B31" s="89"/>
      <c r="C31" s="89" t="s">
        <v>389</v>
      </c>
      <c r="D31" s="89" t="s">
        <v>147</v>
      </c>
      <c r="E31" s="89" t="s">
        <v>140</v>
      </c>
      <c r="F31" s="89"/>
      <c r="G31" s="162" t="s">
        <v>395</v>
      </c>
      <c r="H31" s="162" t="s">
        <v>396</v>
      </c>
      <c r="I31" s="162" t="s">
        <v>397</v>
      </c>
      <c r="J31" s="162" t="s">
        <v>398</v>
      </c>
      <c r="K31" s="90"/>
    </row>
    <row r="32" spans="1:11" s="79" customFormat="1" ht="38.25" x14ac:dyDescent="0.25">
      <c r="B32" s="89"/>
      <c r="C32" s="89" t="s">
        <v>389</v>
      </c>
      <c r="D32" s="89" t="s">
        <v>147</v>
      </c>
      <c r="E32" s="89" t="s">
        <v>140</v>
      </c>
      <c r="F32" s="89"/>
      <c r="G32" s="162" t="s">
        <v>395</v>
      </c>
      <c r="H32" s="162" t="s">
        <v>396</v>
      </c>
      <c r="I32" s="162" t="s">
        <v>399</v>
      </c>
      <c r="J32" s="162" t="s">
        <v>149</v>
      </c>
    </row>
    <row r="33" spans="2:11" s="79" customFormat="1" ht="102" x14ac:dyDescent="0.25">
      <c r="B33" s="89"/>
      <c r="C33" s="89" t="s">
        <v>389</v>
      </c>
      <c r="D33" s="89" t="s">
        <v>147</v>
      </c>
      <c r="E33" s="89" t="s">
        <v>140</v>
      </c>
      <c r="F33" s="89"/>
      <c r="G33" s="162" t="s">
        <v>395</v>
      </c>
      <c r="H33" s="89" t="s">
        <v>95</v>
      </c>
      <c r="I33" s="89" t="s">
        <v>20</v>
      </c>
      <c r="J33" s="162" t="s">
        <v>400</v>
      </c>
      <c r="K33" s="90"/>
    </row>
    <row r="34" spans="2:11" s="79" customFormat="1" ht="127.5" x14ac:dyDescent="0.25">
      <c r="B34" s="89"/>
      <c r="C34" s="89" t="s">
        <v>389</v>
      </c>
      <c r="D34" s="89" t="s">
        <v>147</v>
      </c>
      <c r="E34" s="89" t="s">
        <v>140</v>
      </c>
      <c r="F34" s="89"/>
      <c r="G34" s="162" t="s">
        <v>395</v>
      </c>
      <c r="H34" s="89" t="s">
        <v>95</v>
      </c>
      <c r="I34" s="89" t="s">
        <v>401</v>
      </c>
      <c r="J34" s="162" t="s">
        <v>402</v>
      </c>
      <c r="K34" s="90"/>
    </row>
    <row r="35" spans="2:11" s="79" customFormat="1" ht="38.25" x14ac:dyDescent="0.25">
      <c r="B35" s="89"/>
      <c r="C35" s="89" t="s">
        <v>389</v>
      </c>
      <c r="D35" s="89" t="s">
        <v>403</v>
      </c>
      <c r="E35" s="89" t="s">
        <v>140</v>
      </c>
      <c r="F35" s="89"/>
      <c r="G35" s="162" t="s">
        <v>404</v>
      </c>
      <c r="H35" s="89" t="s">
        <v>33</v>
      </c>
      <c r="I35" s="89" t="s">
        <v>401</v>
      </c>
      <c r="J35" s="89" t="s">
        <v>405</v>
      </c>
      <c r="K35" s="90"/>
    </row>
    <row r="36" spans="2:11" s="79" customFormat="1" ht="38.25" x14ac:dyDescent="0.25">
      <c r="B36" s="89"/>
      <c r="C36" s="89" t="s">
        <v>389</v>
      </c>
      <c r="D36" s="89" t="s">
        <v>406</v>
      </c>
      <c r="E36" s="89" t="s">
        <v>140</v>
      </c>
      <c r="F36" s="89"/>
      <c r="G36" s="162" t="s">
        <v>404</v>
      </c>
      <c r="H36" s="89" t="s">
        <v>33</v>
      </c>
      <c r="I36" s="89" t="s">
        <v>407</v>
      </c>
      <c r="J36" s="89" t="s">
        <v>408</v>
      </c>
      <c r="K36" s="90"/>
    </row>
    <row r="37" spans="2:11" s="79" customFormat="1" ht="38.25" x14ac:dyDescent="0.25">
      <c r="B37" s="89"/>
      <c r="C37" s="89" t="s">
        <v>389</v>
      </c>
      <c r="D37" s="89" t="s">
        <v>409</v>
      </c>
      <c r="E37" s="89" t="s">
        <v>140</v>
      </c>
      <c r="F37" s="89"/>
      <c r="G37" s="162" t="s">
        <v>404</v>
      </c>
      <c r="H37" s="89" t="s">
        <v>19</v>
      </c>
      <c r="I37" s="89" t="s">
        <v>401</v>
      </c>
      <c r="J37" s="89" t="s">
        <v>410</v>
      </c>
      <c r="K37" s="90"/>
    </row>
    <row r="38" spans="2:11" s="79" customFormat="1" ht="38.25" x14ac:dyDescent="0.25">
      <c r="B38" s="89"/>
      <c r="C38" s="89" t="s">
        <v>389</v>
      </c>
      <c r="D38" s="89" t="s">
        <v>411</v>
      </c>
      <c r="E38" s="89" t="s">
        <v>140</v>
      </c>
      <c r="G38" s="162" t="s">
        <v>404</v>
      </c>
      <c r="H38" s="89" t="s">
        <v>19</v>
      </c>
      <c r="I38" s="89" t="s">
        <v>407</v>
      </c>
      <c r="J38" s="89" t="s">
        <v>412</v>
      </c>
      <c r="K38" s="90"/>
    </row>
    <row r="39" spans="2:11" s="79" customFormat="1" ht="89.25" x14ac:dyDescent="0.25">
      <c r="B39" s="89"/>
      <c r="C39" s="89" t="s">
        <v>389</v>
      </c>
      <c r="D39" s="89" t="s">
        <v>413</v>
      </c>
      <c r="E39" s="89" t="s">
        <v>153</v>
      </c>
      <c r="F39" s="89"/>
      <c r="G39" s="162" t="s">
        <v>160</v>
      </c>
      <c r="H39" s="89" t="s">
        <v>95</v>
      </c>
      <c r="I39" s="89" t="s">
        <v>390</v>
      </c>
      <c r="J39" s="162" t="s">
        <v>414</v>
      </c>
      <c r="K39" s="90"/>
    </row>
    <row r="40" spans="2:11" s="79" customFormat="1" ht="51" x14ac:dyDescent="0.25">
      <c r="B40" s="89"/>
      <c r="C40" s="89" t="s">
        <v>389</v>
      </c>
      <c r="D40" s="89" t="s">
        <v>413</v>
      </c>
      <c r="E40" s="89" t="s">
        <v>153</v>
      </c>
      <c r="F40" s="89"/>
      <c r="G40" s="162" t="s">
        <v>160</v>
      </c>
      <c r="H40" s="89" t="s">
        <v>95</v>
      </c>
      <c r="I40" s="89" t="s">
        <v>415</v>
      </c>
      <c r="J40" s="162" t="s">
        <v>163</v>
      </c>
      <c r="K40" s="90"/>
    </row>
    <row r="41" spans="2:11" s="79" customFormat="1" ht="51" x14ac:dyDescent="0.25">
      <c r="B41" s="89"/>
      <c r="C41" s="89" t="s">
        <v>389</v>
      </c>
      <c r="D41" s="89" t="s">
        <v>413</v>
      </c>
      <c r="E41" s="89" t="s">
        <v>153</v>
      </c>
      <c r="F41" s="89"/>
      <c r="G41" s="162" t="s">
        <v>160</v>
      </c>
      <c r="H41" s="89" t="s">
        <v>61</v>
      </c>
      <c r="I41" s="89" t="s">
        <v>137</v>
      </c>
      <c r="J41" s="89" t="s">
        <v>358</v>
      </c>
      <c r="K41" s="90"/>
    </row>
    <row r="42" spans="2:11" s="79" customFormat="1" ht="51" x14ac:dyDescent="0.25">
      <c r="B42" s="89"/>
      <c r="C42" s="89" t="s">
        <v>389</v>
      </c>
      <c r="D42" s="89" t="s">
        <v>413</v>
      </c>
      <c r="E42" s="89" t="s">
        <v>157</v>
      </c>
      <c r="F42" s="89"/>
      <c r="G42" s="162" t="s">
        <v>160</v>
      </c>
      <c r="H42" s="89" t="s">
        <v>61</v>
      </c>
      <c r="I42" s="89" t="s">
        <v>416</v>
      </c>
      <c r="J42" s="162" t="s">
        <v>164</v>
      </c>
      <c r="K42" s="90"/>
    </row>
    <row r="43" spans="2:11" s="79" customFormat="1" ht="191.25" x14ac:dyDescent="0.25">
      <c r="B43" s="89"/>
      <c r="C43" s="89" t="s">
        <v>389</v>
      </c>
      <c r="D43" s="89" t="s">
        <v>343</v>
      </c>
      <c r="E43" s="89" t="s">
        <v>165</v>
      </c>
      <c r="F43" s="89"/>
      <c r="G43" s="89" t="s">
        <v>417</v>
      </c>
      <c r="H43" s="89" t="s">
        <v>22</v>
      </c>
      <c r="I43" s="89" t="s">
        <v>20</v>
      </c>
      <c r="J43" s="162" t="s">
        <v>418</v>
      </c>
      <c r="K43" s="90"/>
    </row>
    <row r="44" spans="2:11" s="79" customFormat="1" ht="38.25" x14ac:dyDescent="0.25">
      <c r="B44" s="89"/>
      <c r="C44" s="89" t="s">
        <v>389</v>
      </c>
      <c r="D44" s="89" t="s">
        <v>343</v>
      </c>
      <c r="E44" s="89" t="s">
        <v>165</v>
      </c>
      <c r="F44" s="89"/>
      <c r="G44" s="89" t="s">
        <v>419</v>
      </c>
      <c r="H44" s="162" t="s">
        <v>19</v>
      </c>
      <c r="I44" s="89" t="s">
        <v>20</v>
      </c>
      <c r="J44" s="162" t="s">
        <v>420</v>
      </c>
      <c r="K44" s="90"/>
    </row>
    <row r="45" spans="2:11" s="79" customFormat="1" ht="76.5" x14ac:dyDescent="0.25">
      <c r="B45" s="89"/>
      <c r="C45" s="89" t="s">
        <v>389</v>
      </c>
      <c r="D45" s="89" t="s">
        <v>343</v>
      </c>
      <c r="E45" s="89" t="s">
        <v>165</v>
      </c>
      <c r="F45" s="89"/>
      <c r="G45" s="89" t="s">
        <v>419</v>
      </c>
      <c r="H45" s="89" t="s">
        <v>95</v>
      </c>
      <c r="I45" s="89" t="s">
        <v>401</v>
      </c>
      <c r="J45" s="89" t="s">
        <v>421</v>
      </c>
      <c r="K45" s="90"/>
    </row>
    <row r="46" spans="2:11" s="79" customFormat="1" ht="25.5" x14ac:dyDescent="0.25">
      <c r="B46" s="89"/>
      <c r="C46" s="89" t="s">
        <v>389</v>
      </c>
      <c r="D46" s="89" t="s">
        <v>343</v>
      </c>
      <c r="E46" s="89" t="s">
        <v>165</v>
      </c>
      <c r="F46" s="166"/>
      <c r="G46" s="89" t="s">
        <v>419</v>
      </c>
      <c r="H46" s="89" t="s">
        <v>95</v>
      </c>
      <c r="I46" s="89" t="s">
        <v>422</v>
      </c>
      <c r="J46" s="89" t="s">
        <v>358</v>
      </c>
      <c r="K46" s="90"/>
    </row>
    <row r="47" spans="2:11" s="165" customFormat="1" ht="25.5" x14ac:dyDescent="0.25">
      <c r="B47" s="73"/>
      <c r="C47" s="76" t="s">
        <v>423</v>
      </c>
      <c r="D47" s="76" t="s">
        <v>424</v>
      </c>
      <c r="E47" s="76" t="s">
        <v>174</v>
      </c>
      <c r="F47" s="76" t="s">
        <v>425</v>
      </c>
      <c r="G47" s="76" t="s">
        <v>426</v>
      </c>
      <c r="H47" s="76" t="s">
        <v>39</v>
      </c>
      <c r="I47" s="76" t="s">
        <v>23</v>
      </c>
      <c r="J47" s="76" t="s">
        <v>364</v>
      </c>
      <c r="K47" s="164"/>
    </row>
    <row r="48" spans="2:11" s="165" customFormat="1" ht="38.25" x14ac:dyDescent="0.25">
      <c r="B48" s="73"/>
      <c r="C48" s="76" t="s">
        <v>423</v>
      </c>
      <c r="D48" s="76" t="s">
        <v>424</v>
      </c>
      <c r="E48" s="76" t="s">
        <v>174</v>
      </c>
      <c r="F48" s="76" t="s">
        <v>425</v>
      </c>
      <c r="G48" s="76" t="s">
        <v>426</v>
      </c>
      <c r="H48" s="76" t="s">
        <v>61</v>
      </c>
      <c r="I48" s="76" t="s">
        <v>20</v>
      </c>
      <c r="J48" s="76" t="s">
        <v>427</v>
      </c>
      <c r="K48" s="164"/>
    </row>
    <row r="49" spans="2:11" s="165" customFormat="1" ht="229.5" x14ac:dyDescent="0.25">
      <c r="B49" s="73"/>
      <c r="C49" s="76" t="s">
        <v>423</v>
      </c>
      <c r="D49" s="76" t="s">
        <v>424</v>
      </c>
      <c r="E49" s="76" t="s">
        <v>174</v>
      </c>
      <c r="F49" s="76" t="s">
        <v>425</v>
      </c>
      <c r="G49" s="76" t="s">
        <v>426</v>
      </c>
      <c r="H49" s="76" t="s">
        <v>61</v>
      </c>
      <c r="I49" s="76" t="s">
        <v>401</v>
      </c>
      <c r="J49" s="76" t="s">
        <v>428</v>
      </c>
      <c r="K49" s="164"/>
    </row>
    <row r="50" spans="2:11" s="165" customFormat="1" ht="15.75" x14ac:dyDescent="0.25">
      <c r="B50" s="73"/>
      <c r="C50" s="76"/>
      <c r="D50" s="76" t="s">
        <v>424</v>
      </c>
      <c r="E50" s="76" t="s">
        <v>183</v>
      </c>
      <c r="F50" s="76" t="s">
        <v>425</v>
      </c>
      <c r="G50" s="76" t="s">
        <v>186</v>
      </c>
      <c r="H50" s="76" t="s">
        <v>39</v>
      </c>
      <c r="I50" s="76" t="s">
        <v>23</v>
      </c>
      <c r="J50" s="76" t="s">
        <v>429</v>
      </c>
      <c r="K50" s="164"/>
    </row>
    <row r="51" spans="2:11" s="165" customFormat="1" ht="127.5" x14ac:dyDescent="0.25">
      <c r="B51" s="73"/>
      <c r="C51" s="76" t="s">
        <v>423</v>
      </c>
      <c r="D51" s="76" t="s">
        <v>424</v>
      </c>
      <c r="E51" s="76" t="s">
        <v>183</v>
      </c>
      <c r="F51" s="76" t="s">
        <v>425</v>
      </c>
      <c r="G51" s="76" t="s">
        <v>186</v>
      </c>
      <c r="H51" s="76" t="s">
        <v>61</v>
      </c>
      <c r="I51" s="76" t="s">
        <v>23</v>
      </c>
      <c r="J51" s="76" t="s">
        <v>430</v>
      </c>
      <c r="K51" s="164"/>
    </row>
    <row r="52" spans="2:11" s="165" customFormat="1" ht="102" x14ac:dyDescent="0.25">
      <c r="B52" s="73"/>
      <c r="C52" s="76"/>
      <c r="D52" s="76" t="s">
        <v>424</v>
      </c>
      <c r="E52" s="76" t="s">
        <v>183</v>
      </c>
      <c r="F52" s="76" t="s">
        <v>425</v>
      </c>
      <c r="G52" s="76" t="s">
        <v>186</v>
      </c>
      <c r="H52" s="76" t="s">
        <v>61</v>
      </c>
      <c r="I52" s="76" t="s">
        <v>401</v>
      </c>
      <c r="J52" s="76" t="s">
        <v>431</v>
      </c>
      <c r="K52" s="164"/>
    </row>
    <row r="53" spans="2:11" s="165" customFormat="1" ht="25.5" x14ac:dyDescent="0.25">
      <c r="B53" s="73"/>
      <c r="C53" s="76" t="s">
        <v>423</v>
      </c>
      <c r="D53" s="76" t="s">
        <v>424</v>
      </c>
      <c r="E53" s="76" t="s">
        <v>188</v>
      </c>
      <c r="F53" s="76" t="s">
        <v>425</v>
      </c>
      <c r="G53" s="76" t="s">
        <v>432</v>
      </c>
      <c r="H53" s="76" t="s">
        <v>95</v>
      </c>
      <c r="I53" s="76" t="s">
        <v>23</v>
      </c>
      <c r="J53" s="76" t="s">
        <v>358</v>
      </c>
      <c r="K53" s="164"/>
    </row>
    <row r="54" spans="2:11" s="165" customFormat="1" ht="89.25" x14ac:dyDescent="0.25">
      <c r="B54" s="73"/>
      <c r="C54" s="76" t="s">
        <v>423</v>
      </c>
      <c r="D54" s="76" t="s">
        <v>424</v>
      </c>
      <c r="E54" s="76" t="s">
        <v>188</v>
      </c>
      <c r="F54" s="76" t="s">
        <v>425</v>
      </c>
      <c r="G54" s="76" t="s">
        <v>432</v>
      </c>
      <c r="H54" s="76" t="s">
        <v>61</v>
      </c>
      <c r="I54" s="76" t="s">
        <v>23</v>
      </c>
      <c r="J54" s="76" t="s">
        <v>433</v>
      </c>
      <c r="K54" s="164"/>
    </row>
    <row r="55" spans="2:11" s="165" customFormat="1" ht="38.25" x14ac:dyDescent="0.25">
      <c r="B55" s="73"/>
      <c r="C55" s="76" t="s">
        <v>423</v>
      </c>
      <c r="D55" s="76" t="s">
        <v>424</v>
      </c>
      <c r="E55" s="76" t="s">
        <v>188</v>
      </c>
      <c r="F55" s="76" t="s">
        <v>425</v>
      </c>
      <c r="G55" s="76" t="s">
        <v>432</v>
      </c>
      <c r="H55" s="76" t="s">
        <v>61</v>
      </c>
      <c r="I55" s="76" t="s">
        <v>401</v>
      </c>
      <c r="J55" s="76" t="s">
        <v>434</v>
      </c>
      <c r="K55" s="164"/>
    </row>
    <row r="56" spans="2:11" s="165" customFormat="1" ht="51" x14ac:dyDescent="0.25">
      <c r="B56" s="73"/>
      <c r="C56" s="76" t="s">
        <v>423</v>
      </c>
      <c r="D56" s="76" t="s">
        <v>435</v>
      </c>
      <c r="E56" s="76" t="s">
        <v>192</v>
      </c>
      <c r="F56" s="76" t="s">
        <v>425</v>
      </c>
      <c r="G56" s="76" t="s">
        <v>436</v>
      </c>
      <c r="H56" s="76" t="s">
        <v>39</v>
      </c>
      <c r="I56" s="76" t="s">
        <v>23</v>
      </c>
      <c r="J56" s="76" t="s">
        <v>437</v>
      </c>
      <c r="K56" s="164"/>
    </row>
    <row r="57" spans="2:11" s="165" customFormat="1" ht="89.25" x14ac:dyDescent="0.25">
      <c r="B57" s="73"/>
      <c r="C57" s="76" t="s">
        <v>423</v>
      </c>
      <c r="D57" s="76" t="s">
        <v>435</v>
      </c>
      <c r="E57" s="76" t="s">
        <v>192</v>
      </c>
      <c r="F57" s="76" t="s">
        <v>425</v>
      </c>
      <c r="G57" s="76" t="s">
        <v>436</v>
      </c>
      <c r="H57" s="76" t="s">
        <v>61</v>
      </c>
      <c r="I57" s="76" t="s">
        <v>23</v>
      </c>
      <c r="J57" s="76" t="s">
        <v>438</v>
      </c>
      <c r="K57" s="164"/>
    </row>
    <row r="58" spans="2:11" s="165" customFormat="1" ht="51" x14ac:dyDescent="0.25">
      <c r="B58" s="73"/>
      <c r="C58" s="76" t="s">
        <v>423</v>
      </c>
      <c r="D58" s="76" t="s">
        <v>435</v>
      </c>
      <c r="E58" s="76" t="s">
        <v>192</v>
      </c>
      <c r="F58" s="76" t="s">
        <v>425</v>
      </c>
      <c r="G58" s="76" t="s">
        <v>436</v>
      </c>
      <c r="H58" s="76" t="s">
        <v>61</v>
      </c>
      <c r="I58" s="76" t="s">
        <v>401</v>
      </c>
      <c r="J58" s="76" t="s">
        <v>439</v>
      </c>
      <c r="K58" s="164"/>
    </row>
    <row r="59" spans="2:11" s="165" customFormat="1" ht="51" x14ac:dyDescent="0.25">
      <c r="B59" s="73"/>
      <c r="C59" s="76" t="s">
        <v>423</v>
      </c>
      <c r="D59" s="76" t="s">
        <v>435</v>
      </c>
      <c r="E59" s="76" t="s">
        <v>195</v>
      </c>
      <c r="F59" s="76" t="s">
        <v>425</v>
      </c>
      <c r="G59" s="76" t="s">
        <v>196</v>
      </c>
      <c r="H59" s="76" t="s">
        <v>39</v>
      </c>
      <c r="I59" s="76" t="s">
        <v>23</v>
      </c>
      <c r="J59" s="76" t="s">
        <v>429</v>
      </c>
      <c r="K59" s="164"/>
    </row>
    <row r="60" spans="2:11" s="165" customFormat="1" ht="51" x14ac:dyDescent="0.25">
      <c r="B60" s="73"/>
      <c r="C60" s="76" t="s">
        <v>423</v>
      </c>
      <c r="D60" s="76" t="s">
        <v>435</v>
      </c>
      <c r="E60" s="76" t="s">
        <v>195</v>
      </c>
      <c r="F60" s="76" t="s">
        <v>425</v>
      </c>
      <c r="G60" s="76" t="s">
        <v>196</v>
      </c>
      <c r="H60" s="76" t="s">
        <v>61</v>
      </c>
      <c r="I60" s="76" t="s">
        <v>23</v>
      </c>
      <c r="J60" s="76" t="s">
        <v>440</v>
      </c>
      <c r="K60" s="164"/>
    </row>
    <row r="61" spans="2:11" s="165" customFormat="1" ht="76.5" x14ac:dyDescent="0.25">
      <c r="B61" s="73"/>
      <c r="C61" s="76" t="s">
        <v>423</v>
      </c>
      <c r="D61" s="76" t="s">
        <v>435</v>
      </c>
      <c r="E61" s="76" t="s">
        <v>195</v>
      </c>
      <c r="F61" s="76" t="s">
        <v>425</v>
      </c>
      <c r="G61" s="76" t="s">
        <v>196</v>
      </c>
      <c r="H61" s="76" t="s">
        <v>61</v>
      </c>
      <c r="I61" s="76" t="s">
        <v>401</v>
      </c>
      <c r="J61" s="76" t="s">
        <v>441</v>
      </c>
      <c r="K61" s="164"/>
    </row>
    <row r="62" spans="2:11" s="79" customFormat="1" ht="38.25" x14ac:dyDescent="0.25">
      <c r="B62" s="77"/>
      <c r="C62" s="77" t="s">
        <v>442</v>
      </c>
      <c r="D62" s="77"/>
      <c r="E62" s="77"/>
      <c r="F62" s="78" t="s">
        <v>443</v>
      </c>
      <c r="G62" s="175" t="s">
        <v>444</v>
      </c>
      <c r="H62" s="175"/>
      <c r="I62" s="175" t="s">
        <v>20</v>
      </c>
      <c r="J62" s="175" t="s">
        <v>445</v>
      </c>
      <c r="K62" s="175"/>
    </row>
    <row r="63" spans="2:11" s="79" customFormat="1" ht="51" x14ac:dyDescent="0.25">
      <c r="B63" s="77"/>
      <c r="C63" s="77" t="s">
        <v>442</v>
      </c>
      <c r="D63" s="77"/>
      <c r="E63" s="77"/>
      <c r="F63" s="78" t="s">
        <v>443</v>
      </c>
      <c r="G63" s="175" t="s">
        <v>446</v>
      </c>
      <c r="H63" s="175"/>
      <c r="I63" s="175" t="s">
        <v>20</v>
      </c>
      <c r="J63" s="175" t="s">
        <v>447</v>
      </c>
      <c r="K63" s="175" t="s">
        <v>448</v>
      </c>
    </row>
    <row r="64" spans="2:11" s="79" customFormat="1" ht="38.25" x14ac:dyDescent="0.25">
      <c r="B64" s="77"/>
      <c r="C64" s="77" t="s">
        <v>442</v>
      </c>
      <c r="D64" s="77"/>
      <c r="E64" s="77"/>
      <c r="F64" s="78" t="s">
        <v>443</v>
      </c>
      <c r="G64" s="175" t="s">
        <v>449</v>
      </c>
      <c r="H64" s="175"/>
      <c r="I64" s="175" t="s">
        <v>20</v>
      </c>
      <c r="J64" s="175" t="s">
        <v>447</v>
      </c>
      <c r="K64" s="175"/>
    </row>
    <row r="65" spans="2:11" s="79" customFormat="1" ht="51" x14ac:dyDescent="0.25">
      <c r="B65" s="77"/>
      <c r="C65" s="77" t="s">
        <v>442</v>
      </c>
      <c r="D65" s="77"/>
      <c r="E65" s="77"/>
      <c r="F65" s="78" t="s">
        <v>443</v>
      </c>
      <c r="G65" s="175" t="s">
        <v>446</v>
      </c>
      <c r="H65" s="175" t="s">
        <v>450</v>
      </c>
      <c r="I65" s="175" t="s">
        <v>20</v>
      </c>
      <c r="J65" s="175" t="s">
        <v>451</v>
      </c>
      <c r="K65" s="175" t="s">
        <v>452</v>
      </c>
    </row>
    <row r="66" spans="2:11" s="79" customFormat="1" ht="38.25" x14ac:dyDescent="0.25">
      <c r="B66" s="77"/>
      <c r="C66" s="77" t="s">
        <v>442</v>
      </c>
      <c r="D66" s="77"/>
      <c r="E66" s="77"/>
      <c r="F66" s="78" t="s">
        <v>443</v>
      </c>
      <c r="G66" s="199" t="s">
        <v>453</v>
      </c>
      <c r="H66" s="175" t="s">
        <v>450</v>
      </c>
      <c r="I66" s="175" t="s">
        <v>20</v>
      </c>
      <c r="J66" s="175" t="s">
        <v>454</v>
      </c>
      <c r="K66" s="175" t="s">
        <v>455</v>
      </c>
    </row>
    <row r="67" spans="2:11" s="79" customFormat="1" ht="89.25" x14ac:dyDescent="0.25">
      <c r="B67" s="77"/>
      <c r="C67" s="77" t="s">
        <v>442</v>
      </c>
      <c r="D67" s="77"/>
      <c r="E67" s="77"/>
      <c r="F67" s="78" t="s">
        <v>443</v>
      </c>
      <c r="G67" s="175" t="s">
        <v>456</v>
      </c>
      <c r="H67" s="175" t="s">
        <v>450</v>
      </c>
      <c r="I67" s="175" t="s">
        <v>20</v>
      </c>
      <c r="J67" s="175" t="s">
        <v>457</v>
      </c>
      <c r="K67" s="175"/>
    </row>
    <row r="68" spans="2:11" s="79" customFormat="1" ht="51" x14ac:dyDescent="0.25">
      <c r="B68" s="77"/>
      <c r="C68" s="77" t="s">
        <v>442</v>
      </c>
      <c r="D68" s="77"/>
      <c r="E68" s="77"/>
      <c r="F68" s="78" t="s">
        <v>443</v>
      </c>
      <c r="G68" s="175" t="s">
        <v>458</v>
      </c>
      <c r="H68" s="175" t="s">
        <v>450</v>
      </c>
      <c r="I68" s="175" t="s">
        <v>20</v>
      </c>
      <c r="J68" s="175" t="s">
        <v>451</v>
      </c>
      <c r="K68" s="175"/>
    </row>
    <row r="69" spans="2:11" s="79" customFormat="1" ht="51" x14ac:dyDescent="0.25">
      <c r="B69" s="77"/>
      <c r="C69" s="77" t="s">
        <v>442</v>
      </c>
      <c r="D69" s="77"/>
      <c r="E69" s="77"/>
      <c r="F69" s="78" t="s">
        <v>443</v>
      </c>
      <c r="G69" s="175" t="s">
        <v>459</v>
      </c>
      <c r="H69" s="175" t="s">
        <v>450</v>
      </c>
      <c r="I69" s="175" t="s">
        <v>20</v>
      </c>
      <c r="J69" s="175" t="s">
        <v>451</v>
      </c>
      <c r="K69" s="175" t="s">
        <v>460</v>
      </c>
    </row>
    <row r="70" spans="2:11" s="79" customFormat="1" ht="38.25" x14ac:dyDescent="0.25">
      <c r="B70" s="77"/>
      <c r="C70" s="77" t="s">
        <v>442</v>
      </c>
      <c r="D70" s="77"/>
      <c r="E70" s="77"/>
      <c r="F70" s="78" t="s">
        <v>443</v>
      </c>
      <c r="G70" s="175" t="s">
        <v>461</v>
      </c>
      <c r="H70" s="175" t="s">
        <v>450</v>
      </c>
      <c r="I70" s="175" t="s">
        <v>20</v>
      </c>
      <c r="J70" s="175" t="s">
        <v>451</v>
      </c>
      <c r="K70" s="175"/>
    </row>
    <row r="71" spans="2:11" s="79" customFormat="1" ht="38.25" x14ac:dyDescent="0.25">
      <c r="B71" s="77"/>
      <c r="C71" s="77" t="s">
        <v>442</v>
      </c>
      <c r="D71" s="77"/>
      <c r="E71" s="77"/>
      <c r="F71" s="78" t="s">
        <v>443</v>
      </c>
      <c r="G71" s="175" t="s">
        <v>462</v>
      </c>
      <c r="H71" s="175" t="s">
        <v>450</v>
      </c>
      <c r="I71" s="175" t="s">
        <v>20</v>
      </c>
      <c r="J71" s="175" t="s">
        <v>451</v>
      </c>
      <c r="K71" s="175"/>
    </row>
    <row r="72" spans="2:11" s="79" customFormat="1" ht="51" x14ac:dyDescent="0.25">
      <c r="B72" s="77"/>
      <c r="C72" s="77" t="s">
        <v>442</v>
      </c>
      <c r="D72" s="77"/>
      <c r="E72" s="77"/>
      <c r="F72" s="78" t="s">
        <v>443</v>
      </c>
      <c r="G72" s="175" t="s">
        <v>463</v>
      </c>
      <c r="H72" s="175" t="s">
        <v>450</v>
      </c>
      <c r="I72" s="175" t="s">
        <v>20</v>
      </c>
      <c r="J72" s="175" t="s">
        <v>451</v>
      </c>
      <c r="K72" s="175"/>
    </row>
    <row r="73" spans="2:11" s="79" customFormat="1" ht="25.5" x14ac:dyDescent="0.25">
      <c r="B73" s="77"/>
      <c r="C73" s="77" t="s">
        <v>442</v>
      </c>
      <c r="D73" s="77"/>
      <c r="E73" s="77"/>
      <c r="F73" s="78" t="s">
        <v>443</v>
      </c>
      <c r="G73" s="175" t="s">
        <v>464</v>
      </c>
      <c r="H73" s="175" t="s">
        <v>450</v>
      </c>
      <c r="I73" s="175" t="s">
        <v>20</v>
      </c>
      <c r="J73" s="175" t="s">
        <v>451</v>
      </c>
      <c r="K73" s="175"/>
    </row>
    <row r="74" spans="2:11" s="79" customFormat="1" ht="79.5" customHeight="1" x14ac:dyDescent="0.25">
      <c r="B74" s="77"/>
      <c r="C74" s="77" t="s">
        <v>442</v>
      </c>
      <c r="D74" s="77"/>
      <c r="E74" s="77"/>
      <c r="F74" s="78" t="s">
        <v>443</v>
      </c>
      <c r="G74" s="175" t="s">
        <v>465</v>
      </c>
      <c r="H74" s="175" t="s">
        <v>450</v>
      </c>
      <c r="I74" s="175" t="s">
        <v>20</v>
      </c>
      <c r="J74" s="175" t="s">
        <v>466</v>
      </c>
      <c r="K74" s="175"/>
    </row>
    <row r="75" spans="2:11" s="79" customFormat="1" ht="63.75" x14ac:dyDescent="0.25">
      <c r="B75" s="77"/>
      <c r="C75" s="77" t="s">
        <v>442</v>
      </c>
      <c r="D75" s="77"/>
      <c r="E75" s="77"/>
      <c r="F75" s="78" t="s">
        <v>443</v>
      </c>
      <c r="G75" s="175" t="s">
        <v>467</v>
      </c>
      <c r="H75" s="175" t="s">
        <v>450</v>
      </c>
      <c r="I75" s="175" t="s">
        <v>20</v>
      </c>
      <c r="J75" s="175" t="s">
        <v>468</v>
      </c>
      <c r="K75" s="175"/>
    </row>
    <row r="76" spans="2:11" s="79" customFormat="1" ht="89.25" x14ac:dyDescent="0.25">
      <c r="B76" s="77"/>
      <c r="C76" s="77" t="s">
        <v>442</v>
      </c>
      <c r="D76" s="77"/>
      <c r="E76" s="77"/>
      <c r="F76" s="78" t="s">
        <v>443</v>
      </c>
      <c r="G76" s="175" t="s">
        <v>469</v>
      </c>
      <c r="H76" s="175" t="s">
        <v>450</v>
      </c>
      <c r="I76" s="175" t="s">
        <v>20</v>
      </c>
      <c r="J76" s="175" t="s">
        <v>470</v>
      </c>
      <c r="K76" s="175"/>
    </row>
    <row r="77" spans="2:11" s="79" customFormat="1" ht="89.25" x14ac:dyDescent="0.25">
      <c r="B77" s="77"/>
      <c r="C77" s="77" t="s">
        <v>442</v>
      </c>
      <c r="D77" s="77"/>
      <c r="E77" s="77"/>
      <c r="F77" s="78" t="s">
        <v>443</v>
      </c>
      <c r="G77" s="175" t="s">
        <v>471</v>
      </c>
      <c r="H77" s="175" t="s">
        <v>450</v>
      </c>
      <c r="I77" s="175" t="s">
        <v>20</v>
      </c>
      <c r="J77" s="175" t="s">
        <v>472</v>
      </c>
      <c r="K77" s="175" t="s">
        <v>473</v>
      </c>
    </row>
    <row r="78" spans="2:11" s="79" customFormat="1" ht="38.25" x14ac:dyDescent="0.25">
      <c r="B78" s="77"/>
      <c r="C78" s="77" t="s">
        <v>474</v>
      </c>
      <c r="D78" s="77" t="s">
        <v>23</v>
      </c>
      <c r="E78" s="77" t="s">
        <v>475</v>
      </c>
      <c r="F78" s="77" t="s">
        <v>23</v>
      </c>
      <c r="G78" s="175" t="s">
        <v>476</v>
      </c>
      <c r="H78" s="175" t="s">
        <v>33</v>
      </c>
      <c r="I78" s="175" t="s">
        <v>20</v>
      </c>
      <c r="J78" s="175" t="s">
        <v>358</v>
      </c>
      <c r="K78" s="175"/>
    </row>
    <row r="79" spans="2:11" s="79" customFormat="1" ht="140.25" x14ac:dyDescent="0.25">
      <c r="B79" s="77"/>
      <c r="C79" s="77" t="s">
        <v>474</v>
      </c>
      <c r="D79" s="77" t="s">
        <v>23</v>
      </c>
      <c r="E79" s="77" t="s">
        <v>475</v>
      </c>
      <c r="F79" s="77" t="s">
        <v>23</v>
      </c>
      <c r="G79" s="175" t="s">
        <v>476</v>
      </c>
      <c r="H79" s="175" t="s">
        <v>39</v>
      </c>
      <c r="I79" s="175" t="s">
        <v>20</v>
      </c>
      <c r="J79" s="175" t="s">
        <v>477</v>
      </c>
      <c r="K79" s="175"/>
    </row>
    <row r="80" spans="2:11" s="79" customFormat="1" ht="38.25" x14ac:dyDescent="0.25">
      <c r="B80" s="77"/>
      <c r="C80" s="77" t="s">
        <v>474</v>
      </c>
      <c r="D80" s="77" t="s">
        <v>23</v>
      </c>
      <c r="E80" s="77" t="s">
        <v>199</v>
      </c>
      <c r="F80" s="77" t="s">
        <v>23</v>
      </c>
      <c r="G80" s="175" t="s">
        <v>478</v>
      </c>
      <c r="H80" s="175" t="s">
        <v>33</v>
      </c>
      <c r="I80" s="175" t="s">
        <v>20</v>
      </c>
      <c r="J80" s="175" t="s">
        <v>358</v>
      </c>
      <c r="K80" s="175"/>
    </row>
    <row r="81" spans="1:11" s="79" customFormat="1" ht="114.75" x14ac:dyDescent="0.25">
      <c r="B81" s="77"/>
      <c r="C81" s="77" t="s">
        <v>474</v>
      </c>
      <c r="D81" s="77" t="s">
        <v>23</v>
      </c>
      <c r="E81" s="77" t="s">
        <v>199</v>
      </c>
      <c r="F81" s="77" t="s">
        <v>23</v>
      </c>
      <c r="G81" s="175" t="s">
        <v>478</v>
      </c>
      <c r="H81" s="175" t="s">
        <v>39</v>
      </c>
      <c r="I81" s="175" t="s">
        <v>20</v>
      </c>
      <c r="J81" s="175" t="s">
        <v>479</v>
      </c>
      <c r="K81" s="175"/>
    </row>
    <row r="82" spans="1:11" s="79" customFormat="1" ht="51" x14ac:dyDescent="0.25">
      <c r="B82" s="77"/>
      <c r="C82" s="77" t="s">
        <v>474</v>
      </c>
      <c r="D82" s="77"/>
      <c r="E82" s="77" t="s">
        <v>207</v>
      </c>
      <c r="F82" s="77" t="s">
        <v>23</v>
      </c>
      <c r="G82" s="175" t="s">
        <v>480</v>
      </c>
      <c r="H82" s="175" t="s">
        <v>33</v>
      </c>
      <c r="I82" s="175" t="s">
        <v>20</v>
      </c>
      <c r="J82" s="175" t="s">
        <v>358</v>
      </c>
      <c r="K82" s="175"/>
    </row>
    <row r="83" spans="1:11" s="79" customFormat="1" ht="114.75" x14ac:dyDescent="0.25">
      <c r="B83" s="77"/>
      <c r="C83" s="77" t="s">
        <v>474</v>
      </c>
      <c r="D83" s="77"/>
      <c r="E83" s="77" t="s">
        <v>207</v>
      </c>
      <c r="F83" s="77" t="s">
        <v>23</v>
      </c>
      <c r="G83" s="175" t="s">
        <v>480</v>
      </c>
      <c r="H83" s="175" t="s">
        <v>19</v>
      </c>
      <c r="I83" s="175" t="s">
        <v>23</v>
      </c>
      <c r="J83" s="176" t="s">
        <v>481</v>
      </c>
      <c r="K83" s="175"/>
    </row>
    <row r="84" spans="1:11" s="79" customFormat="1" ht="38.25" x14ac:dyDescent="0.25">
      <c r="B84" s="77"/>
      <c r="C84" s="77" t="s">
        <v>474</v>
      </c>
      <c r="D84" s="77"/>
      <c r="E84" s="77"/>
      <c r="F84" s="77" t="s">
        <v>23</v>
      </c>
      <c r="G84" s="175" t="s">
        <v>482</v>
      </c>
      <c r="H84" s="175" t="s">
        <v>483</v>
      </c>
      <c r="I84" s="175" t="s">
        <v>23</v>
      </c>
      <c r="J84" s="176" t="s">
        <v>454</v>
      </c>
      <c r="K84" s="175"/>
    </row>
    <row r="85" spans="1:11" s="79" customFormat="1" ht="15.75" x14ac:dyDescent="0.25">
      <c r="A85" s="2"/>
      <c r="B85" s="118" t="s">
        <v>484</v>
      </c>
      <c r="C85" s="119"/>
      <c r="D85" s="120"/>
      <c r="E85" s="120"/>
      <c r="F85" s="120"/>
      <c r="G85" s="120"/>
      <c r="H85" s="120"/>
      <c r="I85" s="120"/>
      <c r="J85" s="120"/>
      <c r="K85" s="154"/>
    </row>
    <row r="86" spans="1:11" s="3" customFormat="1" ht="48" customHeight="1" x14ac:dyDescent="0.25">
      <c r="A86" s="708">
        <v>1</v>
      </c>
      <c r="C86" s="107" t="s">
        <v>485</v>
      </c>
      <c r="D86" s="103" t="s">
        <v>23</v>
      </c>
      <c r="E86" s="148" t="s">
        <v>17</v>
      </c>
      <c r="F86" s="75" t="s">
        <v>23</v>
      </c>
      <c r="G86" s="77" t="s">
        <v>27</v>
      </c>
      <c r="H86" s="76" t="s">
        <v>19</v>
      </c>
      <c r="I86" s="586" t="s">
        <v>20</v>
      </c>
      <c r="J86" s="150" t="s">
        <v>364</v>
      </c>
      <c r="K86" s="131"/>
    </row>
    <row r="87" spans="1:11" s="3" customFormat="1" ht="63.75" customHeight="1" x14ac:dyDescent="0.25">
      <c r="A87" s="709"/>
      <c r="C87" s="266" t="s">
        <v>485</v>
      </c>
      <c r="D87" s="563" t="s">
        <v>23</v>
      </c>
      <c r="E87" s="149" t="s">
        <v>17</v>
      </c>
      <c r="F87" s="75" t="s">
        <v>23</v>
      </c>
      <c r="G87" s="77" t="s">
        <v>27</v>
      </c>
      <c r="H87" s="77" t="s">
        <v>22</v>
      </c>
      <c r="I87" s="147" t="s">
        <v>23</v>
      </c>
      <c r="J87" s="151" t="s">
        <v>486</v>
      </c>
      <c r="K87" s="131"/>
    </row>
    <row r="88" spans="1:11" s="133" customFormat="1" ht="30" x14ac:dyDescent="0.25">
      <c r="A88" s="109"/>
      <c r="B88" s="110" t="s">
        <v>354</v>
      </c>
      <c r="C88" s="110" t="s">
        <v>487</v>
      </c>
      <c r="D88" s="111" t="s">
        <v>488</v>
      </c>
      <c r="E88" s="142" t="s">
        <v>489</v>
      </c>
      <c r="F88" s="152" t="s">
        <v>425</v>
      </c>
      <c r="G88" s="153"/>
      <c r="H88" s="152" t="s">
        <v>33</v>
      </c>
      <c r="I88" s="152" t="s">
        <v>490</v>
      </c>
      <c r="J88" s="163">
        <v>0.3</v>
      </c>
      <c r="K88" s="155"/>
    </row>
    <row r="89" spans="1:11" s="133" customFormat="1" ht="51" x14ac:dyDescent="0.25">
      <c r="A89" s="109"/>
      <c r="B89" s="110" t="s">
        <v>354</v>
      </c>
      <c r="C89" s="110" t="s">
        <v>487</v>
      </c>
      <c r="D89" s="135"/>
      <c r="E89" s="135" t="s">
        <v>489</v>
      </c>
      <c r="F89" s="112"/>
      <c r="G89" s="137" t="s">
        <v>491</v>
      </c>
      <c r="H89" s="98" t="s">
        <v>492</v>
      </c>
      <c r="I89" s="98"/>
      <c r="J89" s="98" t="s">
        <v>493</v>
      </c>
      <c r="K89" s="77" t="s">
        <v>494</v>
      </c>
    </row>
    <row r="90" spans="1:11" s="133" customFormat="1" ht="76.5" x14ac:dyDescent="0.25">
      <c r="A90" s="109"/>
      <c r="B90" s="110" t="s">
        <v>354</v>
      </c>
      <c r="C90" s="110" t="s">
        <v>487</v>
      </c>
      <c r="D90" s="135"/>
      <c r="E90" s="135" t="s">
        <v>489</v>
      </c>
      <c r="F90" s="112"/>
      <c r="G90" s="137" t="s">
        <v>495</v>
      </c>
      <c r="H90" s="98" t="s">
        <v>492</v>
      </c>
      <c r="I90" s="98"/>
      <c r="J90" s="98" t="s">
        <v>496</v>
      </c>
      <c r="K90" s="77" t="s">
        <v>494</v>
      </c>
    </row>
    <row r="91" spans="1:11" s="133" customFormat="1" ht="89.25" x14ac:dyDescent="0.25">
      <c r="A91" s="109"/>
      <c r="B91" s="110" t="s">
        <v>354</v>
      </c>
      <c r="C91" s="110" t="s">
        <v>487</v>
      </c>
      <c r="D91" s="135"/>
      <c r="E91" s="135" t="s">
        <v>489</v>
      </c>
      <c r="F91" s="112"/>
      <c r="G91" s="138" t="s">
        <v>235</v>
      </c>
      <c r="H91" s="73" t="s">
        <v>492</v>
      </c>
      <c r="I91" s="73"/>
      <c r="J91" s="73" t="s">
        <v>236</v>
      </c>
      <c r="K91" s="156"/>
    </row>
    <row r="92" spans="1:11" s="133" customFormat="1" ht="89.25" x14ac:dyDescent="0.25">
      <c r="A92" s="109"/>
      <c r="B92" s="110" t="s">
        <v>354</v>
      </c>
      <c r="C92" s="110" t="s">
        <v>487</v>
      </c>
      <c r="D92" s="135"/>
      <c r="E92" s="142" t="s">
        <v>489</v>
      </c>
      <c r="F92" s="145"/>
      <c r="G92" s="138" t="s">
        <v>497</v>
      </c>
      <c r="H92" s="73" t="s">
        <v>492</v>
      </c>
      <c r="I92" s="73"/>
      <c r="J92" s="73" t="s">
        <v>498</v>
      </c>
      <c r="K92" s="156"/>
    </row>
    <row r="93" spans="1:11" s="133" customFormat="1" ht="167.25" customHeight="1" x14ac:dyDescent="0.25">
      <c r="A93" s="109"/>
      <c r="B93" s="110" t="s">
        <v>354</v>
      </c>
      <c r="C93" s="110" t="s">
        <v>487</v>
      </c>
      <c r="D93" s="135"/>
      <c r="E93" s="110" t="s">
        <v>489</v>
      </c>
      <c r="F93" s="112"/>
      <c r="G93" s="139" t="s">
        <v>499</v>
      </c>
      <c r="H93" s="98" t="s">
        <v>492</v>
      </c>
      <c r="I93" s="98"/>
      <c r="J93" s="98" t="s">
        <v>500</v>
      </c>
      <c r="K93" s="156"/>
    </row>
    <row r="94" spans="1:11" s="133" customFormat="1" ht="72" customHeight="1" x14ac:dyDescent="0.25">
      <c r="A94" s="115">
        <v>1</v>
      </c>
      <c r="B94" s="112" t="s">
        <v>354</v>
      </c>
      <c r="C94" s="121" t="s">
        <v>501</v>
      </c>
      <c r="D94" s="136" t="s">
        <v>23</v>
      </c>
      <c r="E94" s="146" t="s">
        <v>502</v>
      </c>
      <c r="F94" s="141" t="s">
        <v>23</v>
      </c>
      <c r="G94" s="140" t="s">
        <v>503</v>
      </c>
      <c r="H94" s="121" t="s">
        <v>61</v>
      </c>
      <c r="I94" s="121" t="s">
        <v>23</v>
      </c>
      <c r="J94" s="108" t="s">
        <v>504</v>
      </c>
      <c r="K94" s="129"/>
    </row>
    <row r="95" spans="1:11" s="133" customFormat="1" ht="72" customHeight="1" x14ac:dyDescent="0.25">
      <c r="A95" s="115">
        <v>1</v>
      </c>
      <c r="B95" s="112" t="s">
        <v>354</v>
      </c>
      <c r="C95" s="121" t="s">
        <v>501</v>
      </c>
      <c r="D95" s="136" t="s">
        <v>23</v>
      </c>
      <c r="E95" s="136" t="s">
        <v>502</v>
      </c>
      <c r="F95" s="112" t="s">
        <v>23</v>
      </c>
      <c r="G95" s="140" t="s">
        <v>503</v>
      </c>
      <c r="H95" s="121" t="s">
        <v>39</v>
      </c>
      <c r="I95" s="121" t="s">
        <v>23</v>
      </c>
      <c r="J95" s="104" t="s">
        <v>505</v>
      </c>
      <c r="K95" s="129"/>
    </row>
    <row r="96" spans="1:11" s="133" customFormat="1" ht="72" customHeight="1" x14ac:dyDescent="0.25">
      <c r="A96" s="116">
        <v>1</v>
      </c>
      <c r="B96" s="122" t="s">
        <v>354</v>
      </c>
      <c r="C96" s="111" t="s">
        <v>506</v>
      </c>
      <c r="D96" s="111" t="s">
        <v>507</v>
      </c>
      <c r="E96" s="143" t="s">
        <v>264</v>
      </c>
      <c r="F96" s="112" t="s">
        <v>23</v>
      </c>
      <c r="G96" s="144" t="s">
        <v>508</v>
      </c>
      <c r="H96" s="111" t="s">
        <v>61</v>
      </c>
      <c r="I96" s="111" t="s">
        <v>23</v>
      </c>
      <c r="J96" s="105" t="s">
        <v>358</v>
      </c>
      <c r="K96" s="129"/>
    </row>
    <row r="97" spans="1:11" s="133" customFormat="1" ht="72" customHeight="1" x14ac:dyDescent="0.25">
      <c r="A97" s="116">
        <v>1</v>
      </c>
      <c r="B97" s="122" t="s">
        <v>354</v>
      </c>
      <c r="C97" s="111" t="s">
        <v>506</v>
      </c>
      <c r="D97" s="111" t="s">
        <v>507</v>
      </c>
      <c r="E97" s="111" t="s">
        <v>264</v>
      </c>
      <c r="F97" s="141" t="s">
        <v>23</v>
      </c>
      <c r="G97" s="111" t="s">
        <v>508</v>
      </c>
      <c r="H97" s="111" t="s">
        <v>39</v>
      </c>
      <c r="I97" s="111" t="s">
        <v>23</v>
      </c>
      <c r="J97" s="105" t="s">
        <v>267</v>
      </c>
      <c r="K97" s="129"/>
    </row>
    <row r="98" spans="1:11" s="133" customFormat="1" ht="72" customHeight="1" x14ac:dyDescent="0.25">
      <c r="A98" s="116">
        <v>2</v>
      </c>
      <c r="B98" s="122" t="s">
        <v>354</v>
      </c>
      <c r="C98" s="111" t="s">
        <v>506</v>
      </c>
      <c r="D98" s="111" t="s">
        <v>509</v>
      </c>
      <c r="E98" s="111" t="s">
        <v>270</v>
      </c>
      <c r="F98" s="112" t="s">
        <v>23</v>
      </c>
      <c r="G98" s="111" t="s">
        <v>510</v>
      </c>
      <c r="H98" s="111" t="s">
        <v>61</v>
      </c>
      <c r="I98" s="111" t="s">
        <v>23</v>
      </c>
      <c r="J98" s="105" t="s">
        <v>272</v>
      </c>
      <c r="K98" s="129"/>
    </row>
    <row r="99" spans="1:11" s="133" customFormat="1" ht="72" customHeight="1" x14ac:dyDescent="0.25">
      <c r="A99" s="116">
        <v>2</v>
      </c>
      <c r="B99" s="122" t="s">
        <v>354</v>
      </c>
      <c r="C99" s="111" t="s">
        <v>506</v>
      </c>
      <c r="D99" s="111" t="s">
        <v>509</v>
      </c>
      <c r="E99" s="111" t="s">
        <v>270</v>
      </c>
      <c r="F99" s="112" t="s">
        <v>23</v>
      </c>
      <c r="G99" s="111" t="s">
        <v>510</v>
      </c>
      <c r="H99" s="111" t="s">
        <v>39</v>
      </c>
      <c r="I99" s="111" t="s">
        <v>23</v>
      </c>
      <c r="J99" s="105" t="s">
        <v>358</v>
      </c>
      <c r="K99" s="129"/>
    </row>
    <row r="100" spans="1:11" s="133" customFormat="1" ht="72" customHeight="1" x14ac:dyDescent="0.25">
      <c r="A100" s="115">
        <v>3</v>
      </c>
      <c r="B100" s="112" t="s">
        <v>354</v>
      </c>
      <c r="C100" s="111" t="s">
        <v>506</v>
      </c>
      <c r="D100" s="111" t="s">
        <v>511</v>
      </c>
      <c r="E100" s="111" t="s">
        <v>276</v>
      </c>
      <c r="F100" s="112" t="s">
        <v>23</v>
      </c>
      <c r="G100" s="111" t="s">
        <v>512</v>
      </c>
      <c r="H100" s="111" t="s">
        <v>61</v>
      </c>
      <c r="I100" s="111" t="s">
        <v>23</v>
      </c>
      <c r="J100" s="105" t="s">
        <v>278</v>
      </c>
      <c r="K100" s="129"/>
    </row>
    <row r="101" spans="1:11" s="133" customFormat="1" ht="72" customHeight="1" x14ac:dyDescent="0.25">
      <c r="A101" s="115">
        <v>3</v>
      </c>
      <c r="B101" s="112" t="s">
        <v>354</v>
      </c>
      <c r="C101" s="111" t="s">
        <v>506</v>
      </c>
      <c r="D101" s="111" t="s">
        <v>511</v>
      </c>
      <c r="E101" s="111" t="s">
        <v>276</v>
      </c>
      <c r="F101" s="112" t="s">
        <v>23</v>
      </c>
      <c r="G101" s="111" t="s">
        <v>512</v>
      </c>
      <c r="H101" s="111" t="s">
        <v>39</v>
      </c>
      <c r="I101" s="111" t="s">
        <v>23</v>
      </c>
      <c r="J101" s="105" t="s">
        <v>280</v>
      </c>
      <c r="K101" s="129"/>
    </row>
    <row r="102" spans="1:11" s="134" customFormat="1" ht="72" customHeight="1" x14ac:dyDescent="0.25">
      <c r="A102" s="117">
        <v>4</v>
      </c>
      <c r="B102" s="124" t="s">
        <v>354</v>
      </c>
      <c r="C102" s="111" t="s">
        <v>506</v>
      </c>
      <c r="D102" s="111" t="s">
        <v>513</v>
      </c>
      <c r="E102" s="111" t="s">
        <v>282</v>
      </c>
      <c r="F102" s="112" t="s">
        <v>23</v>
      </c>
      <c r="G102" s="111" t="s">
        <v>514</v>
      </c>
      <c r="H102" s="111" t="s">
        <v>61</v>
      </c>
      <c r="I102" s="111" t="s">
        <v>23</v>
      </c>
      <c r="J102" s="105" t="s">
        <v>358</v>
      </c>
      <c r="K102" s="157"/>
    </row>
    <row r="103" spans="1:11" s="134" customFormat="1" ht="72" customHeight="1" x14ac:dyDescent="0.25">
      <c r="A103" s="117">
        <v>4</v>
      </c>
      <c r="B103" s="124" t="s">
        <v>354</v>
      </c>
      <c r="C103" s="111" t="s">
        <v>506</v>
      </c>
      <c r="D103" s="111" t="s">
        <v>513</v>
      </c>
      <c r="E103" s="111" t="s">
        <v>282</v>
      </c>
      <c r="F103" s="112" t="s">
        <v>23</v>
      </c>
      <c r="G103" s="111" t="s">
        <v>514</v>
      </c>
      <c r="H103" s="111" t="s">
        <v>39</v>
      </c>
      <c r="I103" s="111" t="s">
        <v>23</v>
      </c>
      <c r="J103" s="105" t="s">
        <v>286</v>
      </c>
      <c r="K103" s="157"/>
    </row>
    <row r="104" spans="1:11" s="133" customFormat="1" ht="72" customHeight="1" x14ac:dyDescent="0.25">
      <c r="A104" s="115">
        <v>5</v>
      </c>
      <c r="B104" s="112" t="s">
        <v>354</v>
      </c>
      <c r="C104" s="121" t="s">
        <v>506</v>
      </c>
      <c r="D104" s="121" t="s">
        <v>515</v>
      </c>
      <c r="E104" s="121" t="s">
        <v>246</v>
      </c>
      <c r="F104" s="112" t="s">
        <v>23</v>
      </c>
      <c r="G104" s="121" t="s">
        <v>516</v>
      </c>
      <c r="H104" s="121" t="s">
        <v>61</v>
      </c>
      <c r="I104" s="121" t="s">
        <v>23</v>
      </c>
      <c r="J104" s="104" t="s">
        <v>358</v>
      </c>
      <c r="K104" s="129"/>
    </row>
    <row r="105" spans="1:11" s="133" customFormat="1" ht="72" customHeight="1" x14ac:dyDescent="0.25">
      <c r="A105" s="115">
        <v>5</v>
      </c>
      <c r="B105" s="112" t="s">
        <v>354</v>
      </c>
      <c r="C105" s="121" t="s">
        <v>506</v>
      </c>
      <c r="D105" s="121" t="s">
        <v>515</v>
      </c>
      <c r="E105" s="121" t="s">
        <v>246</v>
      </c>
      <c r="F105" s="112" t="s">
        <v>23</v>
      </c>
      <c r="G105" s="121" t="s">
        <v>516</v>
      </c>
      <c r="H105" s="121" t="s">
        <v>39</v>
      </c>
      <c r="I105" s="121" t="s">
        <v>23</v>
      </c>
      <c r="J105" s="104" t="s">
        <v>517</v>
      </c>
      <c r="K105" s="129"/>
    </row>
    <row r="106" spans="1:11" s="133" customFormat="1" ht="72" customHeight="1" x14ac:dyDescent="0.25">
      <c r="A106" s="116">
        <v>1</v>
      </c>
      <c r="B106" s="122" t="s">
        <v>354</v>
      </c>
      <c r="C106" s="111" t="s">
        <v>518</v>
      </c>
      <c r="D106" s="111" t="s">
        <v>507</v>
      </c>
      <c r="E106" s="111" t="s">
        <v>519</v>
      </c>
      <c r="F106" s="112" t="s">
        <v>23</v>
      </c>
      <c r="G106" s="111" t="s">
        <v>520</v>
      </c>
      <c r="H106" s="111" t="s">
        <v>39</v>
      </c>
      <c r="I106" s="111" t="s">
        <v>23</v>
      </c>
      <c r="J106" s="123" t="s">
        <v>358</v>
      </c>
      <c r="K106" s="114"/>
    </row>
    <row r="107" spans="1:11" s="133" customFormat="1" ht="72" customHeight="1" x14ac:dyDescent="0.25">
      <c r="A107" s="116">
        <v>1</v>
      </c>
      <c r="B107" s="122" t="s">
        <v>354</v>
      </c>
      <c r="C107" s="111" t="s">
        <v>518</v>
      </c>
      <c r="D107" s="111" t="s">
        <v>507</v>
      </c>
      <c r="E107" s="111" t="s">
        <v>519</v>
      </c>
      <c r="F107" s="112" t="s">
        <v>23</v>
      </c>
      <c r="G107" s="111" t="s">
        <v>520</v>
      </c>
      <c r="H107" s="111" t="s">
        <v>61</v>
      </c>
      <c r="I107" s="111" t="s">
        <v>23</v>
      </c>
      <c r="J107" s="123" t="s">
        <v>521</v>
      </c>
      <c r="K107" s="114"/>
    </row>
    <row r="108" spans="1:11" ht="38.25" x14ac:dyDescent="0.25">
      <c r="B108" s="74"/>
      <c r="C108" s="707" t="s">
        <v>287</v>
      </c>
      <c r="D108" s="293" t="s">
        <v>23</v>
      </c>
      <c r="E108" s="294"/>
      <c r="F108" s="74"/>
      <c r="G108" s="580" t="s">
        <v>522</v>
      </c>
      <c r="H108" s="580" t="s">
        <v>523</v>
      </c>
      <c r="I108" s="293" t="s">
        <v>23</v>
      </c>
      <c r="J108" s="580" t="s">
        <v>524</v>
      </c>
    </row>
    <row r="109" spans="1:11" ht="51" x14ac:dyDescent="0.25">
      <c r="B109" s="74"/>
      <c r="C109" s="707"/>
      <c r="D109" s="293" t="s">
        <v>23</v>
      </c>
      <c r="E109" s="294"/>
      <c r="F109" s="74"/>
      <c r="G109" s="580" t="s">
        <v>525</v>
      </c>
      <c r="H109" s="580" t="s">
        <v>523</v>
      </c>
      <c r="I109" s="293" t="s">
        <v>23</v>
      </c>
      <c r="J109" s="580" t="s">
        <v>526</v>
      </c>
    </row>
    <row r="110" spans="1:11" ht="76.5" x14ac:dyDescent="0.25">
      <c r="B110" s="74"/>
      <c r="C110" s="707"/>
      <c r="D110" s="293" t="s">
        <v>23</v>
      </c>
      <c r="E110" s="294"/>
      <c r="F110" s="74"/>
      <c r="G110" s="580" t="s">
        <v>527</v>
      </c>
      <c r="H110" s="580" t="s">
        <v>523</v>
      </c>
      <c r="I110" s="293" t="s">
        <v>23</v>
      </c>
      <c r="J110" s="580" t="s">
        <v>528</v>
      </c>
    </row>
    <row r="111" spans="1:11" ht="38.25" x14ac:dyDescent="0.25">
      <c r="B111" s="74"/>
      <c r="C111" s="707"/>
      <c r="D111" s="293" t="s">
        <v>23</v>
      </c>
      <c r="E111" s="294"/>
      <c r="F111" s="74"/>
      <c r="G111" s="580" t="s">
        <v>529</v>
      </c>
      <c r="H111" s="580" t="s">
        <v>523</v>
      </c>
      <c r="I111" s="293" t="s">
        <v>23</v>
      </c>
      <c r="J111" s="580" t="s">
        <v>296</v>
      </c>
    </row>
    <row r="112" spans="1:11" ht="38.25" x14ac:dyDescent="0.25">
      <c r="B112" s="74"/>
      <c r="C112" s="707"/>
      <c r="D112" s="293" t="s">
        <v>23</v>
      </c>
      <c r="E112" s="294"/>
      <c r="F112" s="74"/>
      <c r="G112" s="580" t="s">
        <v>297</v>
      </c>
      <c r="H112" s="580" t="s">
        <v>523</v>
      </c>
      <c r="I112" s="293" t="s">
        <v>23</v>
      </c>
      <c r="J112" s="580" t="s">
        <v>298</v>
      </c>
    </row>
  </sheetData>
  <mergeCells count="2">
    <mergeCell ref="C108:C112"/>
    <mergeCell ref="A86:A87"/>
  </mergeCells>
  <phoneticPr fontId="21" type="noConversion"/>
  <pageMargins left="0.7" right="0.7" top="0.75" bottom="0.75" header="0.3" footer="0.3"/>
  <pageSetup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B7A9-0591-4C95-A958-7B93F9E9769D}">
  <sheetPr codeName="Sheet8"/>
  <dimension ref="A2:Q64"/>
  <sheetViews>
    <sheetView topLeftCell="A33" workbookViewId="0"/>
  </sheetViews>
  <sheetFormatPr defaultColWidth="9.140625" defaultRowHeight="12.75" x14ac:dyDescent="0.2"/>
  <cols>
    <col min="1" max="1" width="14.5703125" style="1" customWidth="1"/>
    <col min="2" max="2" width="4.7109375" style="32" customWidth="1"/>
    <col min="3" max="4" width="48.85546875" style="34" customWidth="1"/>
    <col min="5" max="5" width="15.7109375" style="34" customWidth="1"/>
    <col min="6" max="6" width="69.28515625" style="34" customWidth="1"/>
    <col min="7" max="7" width="14" style="34" customWidth="1"/>
    <col min="8" max="8" width="78.85546875" style="34" customWidth="1"/>
    <col min="9" max="9" width="49.7109375" style="1" customWidth="1"/>
    <col min="10" max="12" width="50.7109375" style="1" customWidth="1"/>
    <col min="13" max="13" width="50.7109375" style="28" customWidth="1"/>
    <col min="14" max="14" width="9.7109375" style="17" customWidth="1"/>
    <col min="15" max="16" width="9.7109375" style="35" customWidth="1"/>
    <col min="17" max="17" width="9.7109375" style="17" customWidth="1"/>
    <col min="18" max="16384" width="9.140625" style="1"/>
  </cols>
  <sheetData>
    <row r="2" spans="1:17" x14ac:dyDescent="0.2">
      <c r="A2" s="745" t="s">
        <v>530</v>
      </c>
      <c r="B2" s="745"/>
      <c r="C2" s="745"/>
      <c r="D2" s="745"/>
      <c r="E2" s="745"/>
      <c r="F2" s="745"/>
      <c r="G2" s="745"/>
      <c r="H2" s="745"/>
      <c r="I2" s="745"/>
      <c r="J2" s="745"/>
      <c r="K2" s="745"/>
      <c r="L2" s="745"/>
      <c r="N2" s="97"/>
      <c r="Q2" s="97"/>
    </row>
    <row r="3" spans="1:17" x14ac:dyDescent="0.2">
      <c r="A3" s="745"/>
      <c r="B3" s="745"/>
      <c r="C3" s="745"/>
      <c r="D3" s="745"/>
      <c r="E3" s="745"/>
      <c r="F3" s="745"/>
      <c r="G3" s="745"/>
      <c r="H3" s="745"/>
      <c r="I3" s="745"/>
      <c r="J3" s="745"/>
      <c r="K3" s="745"/>
      <c r="L3" s="745"/>
      <c r="N3" s="97"/>
      <c r="Q3" s="97"/>
    </row>
    <row r="4" spans="1:17" ht="65.25" customHeight="1" x14ac:dyDescent="0.2">
      <c r="A4" s="746"/>
      <c r="B4" s="746"/>
      <c r="C4" s="746"/>
      <c r="D4" s="746"/>
      <c r="E4" s="746"/>
      <c r="F4" s="746"/>
      <c r="G4" s="746"/>
      <c r="H4" s="746"/>
      <c r="I4" s="746"/>
      <c r="J4" s="746"/>
      <c r="K4" s="746"/>
      <c r="L4" s="746"/>
      <c r="N4" s="97"/>
      <c r="Q4" s="97"/>
    </row>
    <row r="5" spans="1:17" s="4" customFormat="1" ht="26.25" customHeight="1" x14ac:dyDescent="0.2">
      <c r="A5" s="52"/>
      <c r="B5" s="747" t="s">
        <v>531</v>
      </c>
      <c r="C5" s="748"/>
      <c r="D5" s="44" t="s">
        <v>532</v>
      </c>
      <c r="E5" s="44" t="s">
        <v>533</v>
      </c>
      <c r="F5" s="44" t="s">
        <v>534</v>
      </c>
      <c r="G5" s="44"/>
      <c r="H5" s="44"/>
      <c r="I5" s="5" t="s">
        <v>535</v>
      </c>
      <c r="J5" s="5" t="s">
        <v>536</v>
      </c>
      <c r="K5" s="5" t="s">
        <v>537</v>
      </c>
      <c r="L5" s="5" t="s">
        <v>538</v>
      </c>
      <c r="M5" s="27"/>
      <c r="N5" s="15"/>
      <c r="O5" s="36"/>
      <c r="P5" s="36"/>
      <c r="Q5" s="15"/>
    </row>
    <row r="6" spans="1:17" s="2" customFormat="1" ht="159.75" customHeight="1" x14ac:dyDescent="0.2">
      <c r="A6" s="52"/>
      <c r="B6" s="749" t="s">
        <v>539</v>
      </c>
      <c r="C6" s="750"/>
      <c r="D6" s="45" t="s">
        <v>540</v>
      </c>
      <c r="E6" s="45"/>
      <c r="F6" s="45" t="s">
        <v>541</v>
      </c>
      <c r="G6" s="45"/>
      <c r="H6" s="45"/>
      <c r="I6" s="751" t="s">
        <v>542</v>
      </c>
      <c r="J6" s="753" t="s">
        <v>543</v>
      </c>
      <c r="K6" s="755" t="s">
        <v>544</v>
      </c>
      <c r="L6" s="757" t="s">
        <v>545</v>
      </c>
      <c r="M6" s="29" t="s">
        <v>546</v>
      </c>
      <c r="N6" s="14"/>
      <c r="O6" s="18"/>
      <c r="P6" s="18"/>
      <c r="Q6" s="14"/>
    </row>
    <row r="7" spans="1:17" s="2" customFormat="1" ht="21" customHeight="1" x14ac:dyDescent="0.25">
      <c r="A7" s="52"/>
      <c r="B7" s="52"/>
      <c r="C7" s="52"/>
      <c r="D7" s="46"/>
      <c r="E7" s="46"/>
      <c r="F7" s="46"/>
      <c r="G7" s="46"/>
      <c r="H7" s="46"/>
      <c r="I7" s="752"/>
      <c r="J7" s="754"/>
      <c r="K7" s="756"/>
      <c r="L7" s="758"/>
      <c r="M7" s="30">
        <f>COUNTA(N9:N64)</f>
        <v>13</v>
      </c>
      <c r="N7" s="14"/>
      <c r="O7" s="18"/>
      <c r="P7" s="18"/>
      <c r="Q7" s="14"/>
    </row>
    <row r="8" spans="1:17" s="2" customFormat="1" ht="73.5" customHeight="1" x14ac:dyDescent="0.25">
      <c r="A8" s="6" t="s">
        <v>547</v>
      </c>
      <c r="B8" s="9"/>
      <c r="C8" s="10" t="s">
        <v>548</v>
      </c>
      <c r="D8" s="48" t="s">
        <v>549</v>
      </c>
      <c r="E8" s="48"/>
      <c r="F8" s="9" t="s">
        <v>5</v>
      </c>
      <c r="G8" s="9" t="s">
        <v>450</v>
      </c>
      <c r="H8" s="9" t="s">
        <v>550</v>
      </c>
      <c r="I8" s="7"/>
      <c r="J8" s="7"/>
      <c r="K8" s="7"/>
      <c r="L8" s="8"/>
      <c r="M8" s="31" t="s">
        <v>551</v>
      </c>
      <c r="N8" s="20" t="s">
        <v>552</v>
      </c>
      <c r="O8" s="19" t="s">
        <v>553</v>
      </c>
      <c r="P8" s="19">
        <f>AVERAGE(P9:P64)</f>
        <v>0.38430769230769241</v>
      </c>
      <c r="Q8" s="20" t="s">
        <v>554</v>
      </c>
    </row>
    <row r="9" spans="1:17" s="2" customFormat="1" ht="42" hidden="1" customHeight="1" x14ac:dyDescent="0.25">
      <c r="A9" s="717" t="s">
        <v>555</v>
      </c>
      <c r="B9" s="725">
        <v>1</v>
      </c>
      <c r="C9" s="759" t="s">
        <v>556</v>
      </c>
      <c r="D9" s="53"/>
      <c r="E9" s="53"/>
      <c r="F9" s="53"/>
      <c r="G9" s="53"/>
      <c r="H9" s="53"/>
      <c r="I9" s="26"/>
      <c r="J9" s="26"/>
      <c r="K9" s="26"/>
      <c r="L9" s="26"/>
      <c r="M9" s="731"/>
      <c r="N9" s="14"/>
      <c r="O9" s="18"/>
      <c r="P9" s="18"/>
      <c r="Q9" s="14"/>
    </row>
    <row r="10" spans="1:17" s="2" customFormat="1" ht="36" hidden="1" customHeight="1" x14ac:dyDescent="0.25">
      <c r="A10" s="724"/>
      <c r="B10" s="727"/>
      <c r="C10" s="760"/>
      <c r="D10" s="53"/>
      <c r="E10" s="53"/>
      <c r="F10" s="53"/>
      <c r="G10" s="53"/>
      <c r="H10" s="53"/>
      <c r="I10" s="24"/>
      <c r="J10" s="23"/>
      <c r="K10" s="23"/>
      <c r="L10" s="25"/>
      <c r="M10" s="733"/>
      <c r="N10" s="14">
        <v>4</v>
      </c>
      <c r="O10" s="18">
        <f>IF(N10=1,0)+IF(N10=2,0.333)+IF(N10=3,0.666)+IF(N10=4,100%)</f>
        <v>1</v>
      </c>
      <c r="P10" s="18">
        <f>O10*Q10/100</f>
        <v>1</v>
      </c>
      <c r="Q10" s="14">
        <v>100</v>
      </c>
    </row>
    <row r="11" spans="1:17" s="2" customFormat="1" ht="42" hidden="1" customHeight="1" x14ac:dyDescent="0.25">
      <c r="A11" s="65" t="s">
        <v>555</v>
      </c>
      <c r="B11" s="67">
        <v>2</v>
      </c>
      <c r="C11" s="577" t="s">
        <v>557</v>
      </c>
      <c r="D11" s="53"/>
      <c r="E11" s="53"/>
      <c r="F11" s="53"/>
      <c r="G11" s="53"/>
      <c r="H11" s="53"/>
      <c r="I11" s="21"/>
      <c r="J11" s="26"/>
      <c r="K11" s="26"/>
      <c r="L11" s="26"/>
      <c r="M11" s="731"/>
      <c r="N11" s="14"/>
      <c r="O11" s="18"/>
      <c r="P11" s="18"/>
      <c r="Q11" s="14"/>
    </row>
    <row r="12" spans="1:17" s="2" customFormat="1" ht="60.75" customHeight="1" x14ac:dyDescent="0.25">
      <c r="A12" s="65" t="s">
        <v>555</v>
      </c>
      <c r="B12" s="68">
        <v>3</v>
      </c>
      <c r="C12" s="577" t="s">
        <v>342</v>
      </c>
      <c r="D12" s="53" t="s">
        <v>558</v>
      </c>
      <c r="E12" s="53"/>
      <c r="F12" s="53" t="s">
        <v>559</v>
      </c>
      <c r="G12" s="53"/>
      <c r="H12" s="53" t="s">
        <v>560</v>
      </c>
      <c r="I12" s="70"/>
      <c r="J12" s="47"/>
      <c r="K12" s="47"/>
      <c r="L12" s="578"/>
      <c r="M12" s="732"/>
      <c r="N12" s="14"/>
      <c r="O12" s="18"/>
      <c r="P12" s="18"/>
      <c r="Q12" s="14"/>
    </row>
    <row r="13" spans="1:17" s="2" customFormat="1" ht="24.95" customHeight="1" x14ac:dyDescent="0.25">
      <c r="A13" s="6" t="s">
        <v>348</v>
      </c>
      <c r="B13" s="9"/>
      <c r="C13" s="10"/>
      <c r="D13" s="9"/>
      <c r="E13" s="9"/>
      <c r="F13" s="9"/>
      <c r="G13" s="9"/>
      <c r="H13" s="9"/>
      <c r="I13" s="7"/>
      <c r="J13" s="7"/>
      <c r="K13" s="7"/>
      <c r="L13" s="8"/>
      <c r="M13" s="31" t="s">
        <v>551</v>
      </c>
      <c r="N13" s="20" t="s">
        <v>552</v>
      </c>
      <c r="O13" s="19" t="s">
        <v>553</v>
      </c>
      <c r="P13" s="19">
        <f>AVERAGE(P14:P71)</f>
        <v>0.33300000000000007</v>
      </c>
      <c r="Q13" s="20" t="s">
        <v>554</v>
      </c>
    </row>
    <row r="14" spans="1:17" s="3" customFormat="1" ht="91.5" customHeight="1" x14ac:dyDescent="0.25">
      <c r="A14" s="574" t="s">
        <v>561</v>
      </c>
      <c r="B14" s="575">
        <v>4</v>
      </c>
      <c r="C14" s="50" t="s">
        <v>562</v>
      </c>
      <c r="D14" s="55" t="s">
        <v>563</v>
      </c>
      <c r="E14" s="55"/>
      <c r="F14" s="55" t="s">
        <v>564</v>
      </c>
      <c r="G14" s="55"/>
      <c r="H14" s="55" t="s">
        <v>565</v>
      </c>
      <c r="I14" s="571"/>
      <c r="J14" s="571"/>
      <c r="K14" s="571"/>
      <c r="L14" s="571"/>
      <c r="M14" s="49"/>
      <c r="N14" s="16"/>
      <c r="O14" s="37"/>
      <c r="P14" s="37"/>
      <c r="Q14" s="14"/>
    </row>
    <row r="15" spans="1:17" s="3" customFormat="1" ht="36" customHeight="1" x14ac:dyDescent="0.25">
      <c r="A15" s="717" t="s">
        <v>561</v>
      </c>
      <c r="B15" s="719">
        <v>5</v>
      </c>
      <c r="C15" s="728"/>
      <c r="D15" s="54"/>
      <c r="E15" s="54"/>
      <c r="F15" s="54"/>
      <c r="G15" s="54"/>
      <c r="H15" s="54"/>
      <c r="I15" s="571"/>
      <c r="J15" s="571"/>
      <c r="K15" s="571"/>
      <c r="L15" s="571"/>
      <c r="M15" s="743"/>
      <c r="N15" s="16"/>
      <c r="O15" s="16"/>
      <c r="P15" s="16"/>
      <c r="Q15" s="16"/>
    </row>
    <row r="16" spans="1:17" s="3" customFormat="1" ht="36" customHeight="1" x14ac:dyDescent="0.25">
      <c r="A16" s="718"/>
      <c r="B16" s="742"/>
      <c r="C16" s="730"/>
      <c r="D16" s="54"/>
      <c r="E16" s="54"/>
      <c r="F16" s="54"/>
      <c r="G16" s="54"/>
      <c r="H16" s="54"/>
      <c r="I16" s="22"/>
      <c r="J16" s="23"/>
      <c r="K16" s="23"/>
      <c r="L16" s="25"/>
      <c r="M16" s="744"/>
      <c r="N16" s="16">
        <v>2</v>
      </c>
      <c r="O16" s="18">
        <f>IF(N16=1,0)+IF(N16=2,0.333)+IF(N16=3,0.666)+IF(N16=4,100%)</f>
        <v>0.33300000000000002</v>
      </c>
      <c r="P16" s="18">
        <f>O16*Q16/100</f>
        <v>0.33300000000000002</v>
      </c>
      <c r="Q16" s="14">
        <v>100</v>
      </c>
    </row>
    <row r="17" spans="1:17" s="2" customFormat="1" ht="42" customHeight="1" x14ac:dyDescent="0.25">
      <c r="A17" s="717" t="s">
        <v>561</v>
      </c>
      <c r="B17" s="725">
        <v>6</v>
      </c>
      <c r="C17" s="728"/>
      <c r="D17" s="54"/>
      <c r="E17" s="54"/>
      <c r="F17" s="54"/>
      <c r="G17" s="54"/>
      <c r="H17" s="54"/>
      <c r="I17" s="26"/>
      <c r="J17" s="26"/>
      <c r="K17" s="26"/>
      <c r="L17" s="26"/>
      <c r="M17" s="731"/>
      <c r="N17" s="14"/>
      <c r="O17" s="18"/>
      <c r="P17" s="18"/>
      <c r="Q17" s="14"/>
    </row>
    <row r="18" spans="1:17" s="2" customFormat="1" ht="36" customHeight="1" x14ac:dyDescent="0.25">
      <c r="A18" s="718"/>
      <c r="B18" s="727"/>
      <c r="C18" s="730"/>
      <c r="D18" s="54"/>
      <c r="E18" s="54"/>
      <c r="F18" s="54"/>
      <c r="G18" s="54"/>
      <c r="H18" s="54"/>
      <c r="I18" s="22"/>
      <c r="J18" s="23"/>
      <c r="K18" s="23"/>
      <c r="L18" s="25"/>
      <c r="M18" s="733"/>
      <c r="N18" s="14">
        <v>2</v>
      </c>
      <c r="O18" s="18">
        <f>IF(N18=1,0)+IF(N18=2,0.333)+IF(N18=3,0.666)+IF(N18=4,100%)</f>
        <v>0.33300000000000002</v>
      </c>
      <c r="P18" s="18">
        <f>O18*Q18/100</f>
        <v>0.33300000000000002</v>
      </c>
      <c r="Q18" s="14">
        <v>100</v>
      </c>
    </row>
    <row r="19" spans="1:17" s="2" customFormat="1" ht="24.95" customHeight="1" x14ac:dyDescent="0.25">
      <c r="A19" s="6" t="s">
        <v>566</v>
      </c>
      <c r="B19" s="9"/>
      <c r="C19" s="10"/>
      <c r="D19" s="9"/>
      <c r="E19" s="9"/>
      <c r="F19" s="9"/>
      <c r="G19" s="9"/>
      <c r="H19" s="9"/>
      <c r="I19" s="7"/>
      <c r="J19" s="7"/>
      <c r="K19" s="7"/>
      <c r="L19" s="8"/>
      <c r="M19" s="31" t="s">
        <v>551</v>
      </c>
      <c r="N19" s="20" t="s">
        <v>552</v>
      </c>
      <c r="O19" s="19" t="s">
        <v>553</v>
      </c>
      <c r="P19" s="19">
        <f>AVERAGE(P20:P78)</f>
        <v>0.33300000000000002</v>
      </c>
      <c r="Q19" s="20" t="s">
        <v>554</v>
      </c>
    </row>
    <row r="20" spans="1:17" s="2" customFormat="1" ht="48.75" customHeight="1" x14ac:dyDescent="0.25">
      <c r="A20" s="717" t="s">
        <v>567</v>
      </c>
      <c r="B20" s="725">
        <v>7</v>
      </c>
      <c r="C20" s="728" t="s">
        <v>374</v>
      </c>
      <c r="D20" s="54" t="s">
        <v>568</v>
      </c>
      <c r="E20" s="54"/>
      <c r="F20" s="57" t="s">
        <v>569</v>
      </c>
      <c r="G20" s="57"/>
      <c r="H20" s="57" t="s">
        <v>570</v>
      </c>
      <c r="I20" s="577"/>
      <c r="J20" s="26"/>
      <c r="K20" s="26"/>
      <c r="L20" s="26"/>
      <c r="M20" s="731"/>
      <c r="N20" s="14"/>
      <c r="O20" s="18"/>
      <c r="P20" s="18"/>
      <c r="Q20" s="14"/>
    </row>
    <row r="21" spans="1:17" s="2" customFormat="1" ht="48.75" customHeight="1" x14ac:dyDescent="0.25">
      <c r="A21" s="718"/>
      <c r="B21" s="726"/>
      <c r="C21" s="729"/>
      <c r="D21" s="54" t="s">
        <v>568</v>
      </c>
      <c r="E21" s="54"/>
      <c r="F21" s="58" t="s">
        <v>571</v>
      </c>
      <c r="G21" s="58"/>
      <c r="H21" s="58"/>
      <c r="I21" s="47"/>
      <c r="J21" s="47"/>
      <c r="K21" s="47"/>
      <c r="L21" s="578"/>
      <c r="M21" s="732"/>
      <c r="N21" s="14"/>
      <c r="O21" s="18"/>
      <c r="P21" s="18"/>
      <c r="Q21" s="14"/>
    </row>
    <row r="22" spans="1:17" s="2" customFormat="1" ht="48.75" customHeight="1" x14ac:dyDescent="0.25">
      <c r="A22" s="718"/>
      <c r="B22" s="726"/>
      <c r="C22" s="729"/>
      <c r="D22" s="54" t="s">
        <v>558</v>
      </c>
      <c r="E22" s="54"/>
      <c r="F22" s="57" t="s">
        <v>572</v>
      </c>
      <c r="G22" s="57"/>
      <c r="H22" s="57" t="s">
        <v>573</v>
      </c>
      <c r="I22" s="47"/>
      <c r="J22" s="47"/>
      <c r="K22" s="47"/>
      <c r="L22" s="578"/>
      <c r="M22" s="732"/>
      <c r="N22" s="14"/>
      <c r="O22" s="18"/>
      <c r="P22" s="18"/>
      <c r="Q22" s="14"/>
    </row>
    <row r="23" spans="1:17" s="2" customFormat="1" ht="64.5" customHeight="1" x14ac:dyDescent="0.25">
      <c r="A23" s="718"/>
      <c r="B23" s="726"/>
      <c r="C23" s="729"/>
      <c r="D23" s="54" t="s">
        <v>568</v>
      </c>
      <c r="E23" s="54"/>
      <c r="F23" s="58" t="s">
        <v>574</v>
      </c>
      <c r="G23" s="58"/>
      <c r="H23" s="58"/>
      <c r="I23" s="47"/>
      <c r="J23" s="47"/>
      <c r="K23" s="47"/>
      <c r="L23" s="578"/>
      <c r="M23" s="732"/>
      <c r="N23" s="14"/>
      <c r="O23" s="18"/>
      <c r="P23" s="18"/>
      <c r="Q23" s="14"/>
    </row>
    <row r="24" spans="1:17" s="2" customFormat="1" ht="37.5" customHeight="1" x14ac:dyDescent="0.25">
      <c r="A24" s="717" t="s">
        <v>567</v>
      </c>
      <c r="B24" s="725">
        <v>8</v>
      </c>
      <c r="C24" s="728" t="s">
        <v>575</v>
      </c>
      <c r="D24" s="54" t="s">
        <v>568</v>
      </c>
      <c r="E24" s="54"/>
      <c r="F24" s="57" t="s">
        <v>576</v>
      </c>
      <c r="G24" s="57"/>
      <c r="H24" s="57" t="s">
        <v>577</v>
      </c>
      <c r="I24" s="577"/>
      <c r="J24" s="26"/>
      <c r="K24" s="26"/>
      <c r="L24" s="26"/>
      <c r="M24" s="731"/>
      <c r="N24" s="14"/>
      <c r="O24" s="18"/>
      <c r="P24" s="18"/>
      <c r="Q24" s="14"/>
    </row>
    <row r="25" spans="1:17" s="2" customFormat="1" ht="85.5" customHeight="1" x14ac:dyDescent="0.25">
      <c r="A25" s="718"/>
      <c r="B25" s="726"/>
      <c r="C25" s="729"/>
      <c r="D25" s="54" t="s">
        <v>568</v>
      </c>
      <c r="E25" s="54"/>
      <c r="F25" s="57" t="s">
        <v>578</v>
      </c>
      <c r="G25" s="57"/>
      <c r="H25" s="57" t="s">
        <v>579</v>
      </c>
      <c r="I25" s="47"/>
      <c r="J25" s="47"/>
      <c r="K25" s="47"/>
      <c r="L25" s="578"/>
      <c r="M25" s="732"/>
      <c r="N25" s="14"/>
      <c r="O25" s="18"/>
      <c r="P25" s="18"/>
      <c r="Q25" s="14"/>
    </row>
    <row r="26" spans="1:17" s="2" customFormat="1" ht="37.5" customHeight="1" x14ac:dyDescent="0.25">
      <c r="A26" s="718"/>
      <c r="B26" s="726"/>
      <c r="C26" s="729"/>
      <c r="D26" s="54" t="s">
        <v>568</v>
      </c>
      <c r="E26" s="54"/>
      <c r="F26" s="57" t="s">
        <v>580</v>
      </c>
      <c r="G26" s="57"/>
      <c r="H26" s="57" t="s">
        <v>581</v>
      </c>
      <c r="I26" s="47"/>
      <c r="J26" s="47"/>
      <c r="K26" s="47"/>
      <c r="L26" s="578"/>
      <c r="M26" s="732"/>
      <c r="N26" s="14"/>
      <c r="O26" s="18"/>
      <c r="P26" s="18"/>
      <c r="Q26" s="14"/>
    </row>
    <row r="27" spans="1:17" s="2" customFormat="1" ht="37.5" customHeight="1" x14ac:dyDescent="0.25">
      <c r="A27" s="718"/>
      <c r="B27" s="726"/>
      <c r="C27" s="729"/>
      <c r="D27" s="54" t="s">
        <v>568</v>
      </c>
      <c r="E27" s="54"/>
      <c r="F27" s="57" t="s">
        <v>582</v>
      </c>
      <c r="G27" s="57"/>
      <c r="H27" s="57" t="s">
        <v>583</v>
      </c>
      <c r="I27" s="47"/>
      <c r="J27" s="47"/>
      <c r="K27" s="47"/>
      <c r="L27" s="578"/>
      <c r="M27" s="732"/>
      <c r="N27" s="14"/>
      <c r="O27" s="18"/>
      <c r="P27" s="18"/>
      <c r="Q27" s="14"/>
    </row>
    <row r="28" spans="1:17" s="2" customFormat="1" ht="37.5" customHeight="1" x14ac:dyDescent="0.25">
      <c r="A28" s="718"/>
      <c r="B28" s="726"/>
      <c r="C28" s="729"/>
      <c r="D28" s="54" t="s">
        <v>568</v>
      </c>
      <c r="E28" s="54"/>
      <c r="F28" s="57" t="s">
        <v>584</v>
      </c>
      <c r="G28" s="57"/>
      <c r="H28" s="57" t="s">
        <v>583</v>
      </c>
      <c r="I28" s="47"/>
      <c r="J28" s="47"/>
      <c r="K28" s="47"/>
      <c r="L28" s="578"/>
      <c r="M28" s="732"/>
      <c r="N28" s="14"/>
      <c r="O28" s="18"/>
      <c r="P28" s="18"/>
      <c r="Q28" s="14"/>
    </row>
    <row r="29" spans="1:17" s="2" customFormat="1" ht="37.5" customHeight="1" x14ac:dyDescent="0.25">
      <c r="A29" s="718"/>
      <c r="B29" s="726"/>
      <c r="C29" s="729"/>
      <c r="D29" s="54" t="s">
        <v>568</v>
      </c>
      <c r="E29" s="54"/>
      <c r="F29" s="57" t="s">
        <v>585</v>
      </c>
      <c r="G29" s="57"/>
      <c r="H29" s="57" t="s">
        <v>586</v>
      </c>
      <c r="I29" s="47"/>
      <c r="J29" s="47"/>
      <c r="K29" s="47"/>
      <c r="L29" s="578"/>
      <c r="M29" s="732"/>
      <c r="N29" s="14"/>
      <c r="O29" s="18"/>
      <c r="P29" s="18"/>
      <c r="Q29" s="14"/>
    </row>
    <row r="30" spans="1:17" s="2" customFormat="1" ht="37.5" customHeight="1" x14ac:dyDescent="0.25">
      <c r="A30" s="718"/>
      <c r="B30" s="726"/>
      <c r="C30" s="729"/>
      <c r="D30" s="54" t="s">
        <v>568</v>
      </c>
      <c r="E30" s="54"/>
      <c r="F30" s="57" t="s">
        <v>587</v>
      </c>
      <c r="G30" s="57"/>
      <c r="H30" s="57" t="s">
        <v>588</v>
      </c>
      <c r="I30" s="47"/>
      <c r="J30" s="47"/>
      <c r="K30" s="47"/>
      <c r="L30" s="578"/>
      <c r="M30" s="732"/>
      <c r="N30" s="14"/>
      <c r="O30" s="18"/>
      <c r="P30" s="18"/>
      <c r="Q30" s="14"/>
    </row>
    <row r="31" spans="1:17" s="2" customFormat="1" ht="37.5" customHeight="1" x14ac:dyDescent="0.25">
      <c r="A31" s="718"/>
      <c r="B31" s="726"/>
      <c r="C31" s="729"/>
      <c r="D31" s="54" t="s">
        <v>568</v>
      </c>
      <c r="E31" s="54"/>
      <c r="F31" s="57" t="s">
        <v>589</v>
      </c>
      <c r="G31" s="57"/>
      <c r="H31" s="57" t="s">
        <v>590</v>
      </c>
      <c r="I31" s="47"/>
      <c r="J31" s="47"/>
      <c r="K31" s="47"/>
      <c r="L31" s="578"/>
      <c r="M31" s="732"/>
      <c r="N31" s="14"/>
      <c r="O31" s="18"/>
      <c r="P31" s="18"/>
      <c r="Q31" s="14"/>
    </row>
    <row r="32" spans="1:17" ht="120.75" customHeight="1" x14ac:dyDescent="0.2">
      <c r="A32" s="724"/>
      <c r="B32" s="726"/>
      <c r="C32" s="729"/>
      <c r="D32" s="54" t="s">
        <v>568</v>
      </c>
      <c r="E32" s="54"/>
      <c r="F32" s="57" t="s">
        <v>591</v>
      </c>
      <c r="G32" s="57"/>
      <c r="H32" s="57" t="s">
        <v>592</v>
      </c>
      <c r="I32" s="23"/>
      <c r="J32" s="23"/>
      <c r="K32" s="23"/>
      <c r="L32" s="25"/>
      <c r="M32" s="733"/>
      <c r="N32" s="14">
        <v>2</v>
      </c>
      <c r="O32" s="18">
        <f>IF(N32=1,0)+IF(N32=2,0.333)+IF(N32=3,0.666)+IF(N32=4,100%)</f>
        <v>0.33300000000000002</v>
      </c>
      <c r="P32" s="18">
        <f>O32*Q32/100</f>
        <v>0.33300000000000002</v>
      </c>
      <c r="Q32" s="14">
        <v>100</v>
      </c>
    </row>
    <row r="33" spans="1:17" s="2" customFormat="1" ht="69" customHeight="1" x14ac:dyDescent="0.25">
      <c r="A33" s="717" t="s">
        <v>567</v>
      </c>
      <c r="B33" s="725">
        <v>9</v>
      </c>
      <c r="C33" s="728" t="s">
        <v>593</v>
      </c>
      <c r="D33" s="54"/>
      <c r="E33" s="54"/>
      <c r="F33" s="741" t="s">
        <v>594</v>
      </c>
      <c r="G33" s="579"/>
      <c r="H33" s="579" t="s">
        <v>595</v>
      </c>
      <c r="I33" s="577"/>
      <c r="J33" s="26"/>
      <c r="K33" s="26"/>
      <c r="L33" s="26"/>
      <c r="M33" s="731"/>
      <c r="N33" s="14"/>
      <c r="O33" s="18"/>
      <c r="P33" s="18"/>
      <c r="Q33" s="14"/>
    </row>
    <row r="34" spans="1:17" s="2" customFormat="1" ht="69" customHeight="1" x14ac:dyDescent="0.25">
      <c r="A34" s="718"/>
      <c r="B34" s="726"/>
      <c r="C34" s="729"/>
      <c r="D34" s="54"/>
      <c r="E34" s="54"/>
      <c r="F34" s="741"/>
      <c r="G34" s="579"/>
      <c r="H34" s="579" t="s">
        <v>596</v>
      </c>
      <c r="I34" s="47"/>
      <c r="J34" s="47"/>
      <c r="K34" s="47"/>
      <c r="L34" s="578"/>
      <c r="M34" s="732"/>
      <c r="N34" s="14"/>
      <c r="O34" s="18"/>
      <c r="P34" s="18"/>
      <c r="Q34" s="14"/>
    </row>
    <row r="35" spans="1:17" s="2" customFormat="1" ht="69" customHeight="1" x14ac:dyDescent="0.25">
      <c r="A35" s="718"/>
      <c r="B35" s="726"/>
      <c r="C35" s="729"/>
      <c r="D35" s="54"/>
      <c r="E35" s="54"/>
      <c r="F35" s="59" t="s">
        <v>597</v>
      </c>
      <c r="G35" s="59"/>
      <c r="H35" s="59" t="s">
        <v>598</v>
      </c>
      <c r="I35" s="47"/>
      <c r="J35" s="47"/>
      <c r="K35" s="47"/>
      <c r="L35" s="578"/>
      <c r="M35" s="732"/>
      <c r="N35" s="14"/>
      <c r="O35" s="18"/>
      <c r="P35" s="18"/>
      <c r="Q35" s="14"/>
    </row>
    <row r="36" spans="1:17" s="2" customFormat="1" ht="69" customHeight="1" x14ac:dyDescent="0.25">
      <c r="A36" s="718"/>
      <c r="B36" s="726"/>
      <c r="C36" s="729"/>
      <c r="D36" s="54"/>
      <c r="E36" s="54"/>
      <c r="F36" s="57" t="s">
        <v>599</v>
      </c>
      <c r="G36" s="57"/>
      <c r="H36" s="57" t="s">
        <v>600</v>
      </c>
      <c r="I36" s="47"/>
      <c r="J36" s="47"/>
      <c r="K36" s="47"/>
      <c r="L36" s="578"/>
      <c r="M36" s="732"/>
      <c r="N36" s="14"/>
      <c r="O36" s="18"/>
      <c r="P36" s="18"/>
      <c r="Q36" s="14"/>
    </row>
    <row r="37" spans="1:17" s="2" customFormat="1" ht="69" customHeight="1" x14ac:dyDescent="0.25">
      <c r="A37" s="718"/>
      <c r="B37" s="726"/>
      <c r="C37" s="729"/>
      <c r="D37" s="54"/>
      <c r="E37" s="54"/>
      <c r="F37" s="60" t="s">
        <v>601</v>
      </c>
      <c r="G37" s="60"/>
      <c r="H37" s="59" t="s">
        <v>602</v>
      </c>
      <c r="I37" s="47"/>
      <c r="J37" s="47"/>
      <c r="K37" s="47"/>
      <c r="L37" s="578"/>
      <c r="M37" s="732"/>
      <c r="N37" s="14"/>
      <c r="O37" s="18"/>
      <c r="P37" s="18"/>
      <c r="Q37" s="14"/>
    </row>
    <row r="38" spans="1:17" ht="46.5" customHeight="1" x14ac:dyDescent="0.2">
      <c r="A38" s="724"/>
      <c r="B38" s="727"/>
      <c r="C38" s="730"/>
      <c r="D38" s="54"/>
      <c r="E38" s="54"/>
      <c r="F38" s="57" t="s">
        <v>603</v>
      </c>
      <c r="G38" s="57"/>
      <c r="H38" s="57" t="s">
        <v>602</v>
      </c>
      <c r="I38" s="23"/>
      <c r="J38" s="23"/>
      <c r="K38" s="23"/>
      <c r="L38" s="25"/>
      <c r="M38" s="733"/>
      <c r="N38" s="14">
        <v>2</v>
      </c>
      <c r="O38" s="18">
        <f>IF(N38=1,0)+IF(N38=2,0.333)+IF(N38=3,0.666)+IF(N38=4,100%)</f>
        <v>0.33300000000000002</v>
      </c>
      <c r="P38" s="18">
        <f>O38*Q38/100</f>
        <v>0.33300000000000002</v>
      </c>
      <c r="Q38" s="14">
        <v>100</v>
      </c>
    </row>
    <row r="39" spans="1:17" s="2" customFormat="1" ht="57" customHeight="1" x14ac:dyDescent="0.25">
      <c r="A39" s="717" t="s">
        <v>567</v>
      </c>
      <c r="B39" s="725">
        <v>10</v>
      </c>
      <c r="C39" s="728" t="s">
        <v>604</v>
      </c>
      <c r="D39" s="54"/>
      <c r="E39" s="54"/>
      <c r="F39" s="59" t="s">
        <v>605</v>
      </c>
      <c r="G39" s="59"/>
      <c r="H39" s="59" t="s">
        <v>606</v>
      </c>
      <c r="I39" s="577"/>
      <c r="J39" s="26"/>
      <c r="K39" s="26"/>
      <c r="L39" s="26"/>
      <c r="M39" s="731"/>
      <c r="N39" s="14"/>
      <c r="O39" s="18"/>
      <c r="P39" s="18"/>
      <c r="Q39" s="14"/>
    </row>
    <row r="40" spans="1:17" s="2" customFormat="1" ht="57" customHeight="1" x14ac:dyDescent="0.25">
      <c r="A40" s="718"/>
      <c r="B40" s="726"/>
      <c r="C40" s="729"/>
      <c r="D40" s="54"/>
      <c r="E40" s="54"/>
      <c r="F40" s="57" t="s">
        <v>607</v>
      </c>
      <c r="G40" s="57"/>
      <c r="H40" s="57" t="s">
        <v>608</v>
      </c>
      <c r="I40" s="47"/>
      <c r="J40" s="47"/>
      <c r="K40" s="47"/>
      <c r="L40" s="578"/>
      <c r="M40" s="732"/>
      <c r="N40" s="14"/>
      <c r="O40" s="18"/>
      <c r="P40" s="18"/>
      <c r="Q40" s="14"/>
    </row>
    <row r="41" spans="1:17" s="2" customFormat="1" ht="57" customHeight="1" x14ac:dyDescent="0.25">
      <c r="A41" s="718"/>
      <c r="B41" s="726"/>
      <c r="C41" s="729"/>
      <c r="D41" s="54"/>
      <c r="E41" s="54"/>
      <c r="F41" s="59" t="s">
        <v>609</v>
      </c>
      <c r="G41" s="59"/>
      <c r="H41" s="59" t="s">
        <v>610</v>
      </c>
      <c r="I41" s="47"/>
      <c r="J41" s="47"/>
      <c r="K41" s="47"/>
      <c r="L41" s="578"/>
      <c r="M41" s="732"/>
      <c r="N41" s="14"/>
      <c r="O41" s="18"/>
      <c r="P41" s="18"/>
      <c r="Q41" s="14"/>
    </row>
    <row r="42" spans="1:17" s="2" customFormat="1" ht="57" customHeight="1" x14ac:dyDescent="0.25">
      <c r="A42" s="718"/>
      <c r="B42" s="726"/>
      <c r="C42" s="729"/>
      <c r="D42" s="54"/>
      <c r="E42" s="54"/>
      <c r="F42" s="57" t="s">
        <v>611</v>
      </c>
      <c r="G42" s="57"/>
      <c r="H42" s="57" t="s">
        <v>612</v>
      </c>
      <c r="I42" s="47"/>
      <c r="J42" s="47"/>
      <c r="K42" s="47"/>
      <c r="L42" s="578"/>
      <c r="M42" s="732"/>
      <c r="N42" s="14"/>
      <c r="O42" s="18"/>
      <c r="P42" s="18"/>
      <c r="Q42" s="14"/>
    </row>
    <row r="43" spans="1:17" ht="45.75" customHeight="1" x14ac:dyDescent="0.2">
      <c r="A43" s="724"/>
      <c r="B43" s="727"/>
      <c r="C43" s="730"/>
      <c r="D43" s="54"/>
      <c r="E43" s="54"/>
      <c r="F43" s="59" t="s">
        <v>613</v>
      </c>
      <c r="G43" s="59"/>
      <c r="H43" s="59" t="s">
        <v>614</v>
      </c>
      <c r="I43" s="23"/>
      <c r="J43" s="23"/>
      <c r="K43" s="23"/>
      <c r="L43" s="25"/>
      <c r="M43" s="733"/>
      <c r="N43" s="14">
        <v>2</v>
      </c>
      <c r="O43" s="18">
        <f>IF(N43=1,0)+IF(N43=2,0.333)+IF(N43=3,0.666)+IF(N43=4,100%)</f>
        <v>0.33300000000000002</v>
      </c>
      <c r="P43" s="18">
        <f>O43*Q43/100</f>
        <v>0.33300000000000002</v>
      </c>
      <c r="Q43" s="14">
        <v>100</v>
      </c>
    </row>
    <row r="44" spans="1:17" s="2" customFormat="1" ht="57.75" customHeight="1" x14ac:dyDescent="0.25">
      <c r="A44" s="717" t="s">
        <v>567</v>
      </c>
      <c r="B44" s="725">
        <v>11</v>
      </c>
      <c r="C44" s="734" t="s">
        <v>23</v>
      </c>
      <c r="D44" s="54"/>
      <c r="E44" s="54"/>
      <c r="F44" s="57" t="s">
        <v>615</v>
      </c>
      <c r="G44" s="57"/>
      <c r="H44" s="61" t="s">
        <v>616</v>
      </c>
      <c r="I44" s="577"/>
      <c r="J44" s="26"/>
      <c r="K44" s="26"/>
      <c r="L44" s="26"/>
      <c r="M44" s="731"/>
      <c r="N44" s="14"/>
      <c r="O44" s="18"/>
      <c r="P44" s="18"/>
      <c r="Q44" s="14"/>
    </row>
    <row r="45" spans="1:17" s="2" customFormat="1" ht="46.5" customHeight="1" x14ac:dyDescent="0.25">
      <c r="A45" s="718"/>
      <c r="B45" s="726"/>
      <c r="C45" s="735"/>
      <c r="D45" s="54"/>
      <c r="E45" s="54"/>
      <c r="F45" s="60" t="s">
        <v>617</v>
      </c>
      <c r="G45" s="60"/>
      <c r="H45" s="60" t="s">
        <v>618</v>
      </c>
      <c r="I45" s="23"/>
      <c r="J45" s="23"/>
      <c r="K45" s="23"/>
      <c r="L45" s="25"/>
      <c r="M45" s="732"/>
      <c r="N45" s="14">
        <v>2</v>
      </c>
      <c r="O45" s="18">
        <f>IF(N45=1,0)+IF(N45=2,0.333)+IF(N45=3,0.666)+IF(N45=4,100%)</f>
        <v>0.33300000000000002</v>
      </c>
      <c r="P45" s="18">
        <f>O45*Q45/100</f>
        <v>0.33300000000000002</v>
      </c>
      <c r="Q45" s="14">
        <v>100</v>
      </c>
    </row>
    <row r="46" spans="1:17" s="2" customFormat="1" ht="46.5" customHeight="1" x14ac:dyDescent="0.25">
      <c r="A46" s="718" t="s">
        <v>619</v>
      </c>
      <c r="B46" s="726">
        <v>12</v>
      </c>
      <c r="C46" s="735" t="s">
        <v>474</v>
      </c>
      <c r="D46" s="737" t="s">
        <v>558</v>
      </c>
      <c r="E46" s="54"/>
      <c r="F46" s="739" t="s">
        <v>620</v>
      </c>
      <c r="G46" s="60" t="s">
        <v>39</v>
      </c>
      <c r="H46" s="60" t="s">
        <v>621</v>
      </c>
      <c r="I46" s="23"/>
      <c r="J46" s="23"/>
      <c r="K46" s="23"/>
      <c r="L46" s="25"/>
      <c r="M46" s="732"/>
      <c r="N46" s="14"/>
      <c r="O46" s="18"/>
      <c r="P46" s="18"/>
      <c r="Q46" s="14"/>
    </row>
    <row r="47" spans="1:17" s="2" customFormat="1" ht="46.5" customHeight="1" x14ac:dyDescent="0.25">
      <c r="A47" s="718"/>
      <c r="B47" s="726"/>
      <c r="C47" s="735"/>
      <c r="D47" s="738"/>
      <c r="E47" s="54"/>
      <c r="F47" s="740"/>
      <c r="G47" s="60" t="s">
        <v>61</v>
      </c>
      <c r="H47" s="60" t="s">
        <v>622</v>
      </c>
      <c r="I47" s="23"/>
      <c r="J47" s="23"/>
      <c r="K47" s="23"/>
      <c r="L47" s="25"/>
      <c r="M47" s="732"/>
      <c r="N47" s="14"/>
      <c r="O47" s="18"/>
      <c r="P47" s="18"/>
      <c r="Q47" s="14"/>
    </row>
    <row r="48" spans="1:17" s="2" customFormat="1" ht="46.5" customHeight="1" x14ac:dyDescent="0.25">
      <c r="A48" s="718"/>
      <c r="B48" s="726"/>
      <c r="C48" s="735"/>
      <c r="D48" s="737" t="s">
        <v>558</v>
      </c>
      <c r="E48" s="54"/>
      <c r="F48" s="62" t="s">
        <v>623</v>
      </c>
      <c r="G48" s="60"/>
      <c r="H48" s="69" t="s">
        <v>624</v>
      </c>
      <c r="I48" s="23"/>
      <c r="J48" s="23"/>
      <c r="K48" s="23"/>
      <c r="L48" s="25"/>
      <c r="M48" s="732"/>
      <c r="N48" s="14"/>
      <c r="O48" s="18"/>
      <c r="P48" s="18"/>
      <c r="Q48" s="14"/>
    </row>
    <row r="49" spans="1:17" s="2" customFormat="1" ht="74.25" customHeight="1" x14ac:dyDescent="0.25">
      <c r="A49" s="718"/>
      <c r="B49" s="726"/>
      <c r="C49" s="735"/>
      <c r="D49" s="738"/>
      <c r="E49" s="54"/>
      <c r="F49" s="62" t="s">
        <v>625</v>
      </c>
      <c r="G49" s="60"/>
      <c r="H49" s="62" t="s">
        <v>626</v>
      </c>
      <c r="I49" s="23"/>
      <c r="J49" s="23"/>
      <c r="K49" s="23"/>
      <c r="L49" s="25"/>
      <c r="M49" s="732"/>
      <c r="N49" s="14"/>
      <c r="O49" s="18"/>
      <c r="P49" s="18"/>
      <c r="Q49" s="14"/>
    </row>
    <row r="50" spans="1:17" s="2" customFormat="1" ht="46.5" customHeight="1" x14ac:dyDescent="0.25">
      <c r="A50" s="718"/>
      <c r="B50" s="726"/>
      <c r="C50" s="735"/>
      <c r="D50" s="54" t="s">
        <v>558</v>
      </c>
      <c r="E50" s="54"/>
      <c r="F50" s="62" t="s">
        <v>627</v>
      </c>
      <c r="G50" s="60"/>
      <c r="H50" s="62" t="s">
        <v>628</v>
      </c>
      <c r="I50" s="23"/>
      <c r="J50" s="23"/>
      <c r="K50" s="23"/>
      <c r="L50" s="25"/>
      <c r="M50" s="732"/>
      <c r="N50" s="14"/>
      <c r="O50" s="18"/>
      <c r="P50" s="18"/>
      <c r="Q50" s="14"/>
    </row>
    <row r="51" spans="1:17" s="2" customFormat="1" ht="46.5" customHeight="1" x14ac:dyDescent="0.25">
      <c r="A51" s="718"/>
      <c r="B51" s="726"/>
      <c r="C51" s="735"/>
      <c r="D51" s="54" t="s">
        <v>558</v>
      </c>
      <c r="E51" s="54"/>
      <c r="F51" s="62" t="s">
        <v>629</v>
      </c>
      <c r="G51" s="60"/>
      <c r="H51" s="62" t="s">
        <v>630</v>
      </c>
      <c r="I51" s="23"/>
      <c r="J51" s="23"/>
      <c r="K51" s="23"/>
      <c r="L51" s="25"/>
      <c r="M51" s="732"/>
      <c r="N51" s="14"/>
      <c r="O51" s="18"/>
      <c r="P51" s="18"/>
      <c r="Q51" s="14"/>
    </row>
    <row r="52" spans="1:17" s="2" customFormat="1" ht="46.5" customHeight="1" x14ac:dyDescent="0.25">
      <c r="A52" s="718"/>
      <c r="B52" s="726"/>
      <c r="C52" s="735"/>
      <c r="D52" s="54" t="s">
        <v>631</v>
      </c>
      <c r="E52" s="54"/>
      <c r="F52" s="62" t="s">
        <v>632</v>
      </c>
      <c r="G52" s="60"/>
      <c r="H52" s="62" t="s">
        <v>633</v>
      </c>
      <c r="I52" s="23"/>
      <c r="J52" s="23"/>
      <c r="K52" s="23"/>
      <c r="L52" s="25"/>
      <c r="M52" s="732"/>
      <c r="N52" s="14"/>
      <c r="O52" s="18"/>
      <c r="P52" s="18"/>
      <c r="Q52" s="14"/>
    </row>
    <row r="53" spans="1:17" s="2" customFormat="1" ht="46.5" customHeight="1" x14ac:dyDescent="0.25">
      <c r="A53" s="718"/>
      <c r="B53" s="726"/>
      <c r="C53" s="735"/>
      <c r="D53" s="54" t="s">
        <v>558</v>
      </c>
      <c r="E53" s="54"/>
      <c r="F53" s="62" t="s">
        <v>634</v>
      </c>
      <c r="G53" s="60"/>
      <c r="H53" s="62" t="s">
        <v>635</v>
      </c>
      <c r="I53" s="23"/>
      <c r="J53" s="23"/>
      <c r="K53" s="23"/>
      <c r="L53" s="25"/>
      <c r="M53" s="732"/>
      <c r="N53" s="14"/>
      <c r="O53" s="18"/>
      <c r="P53" s="18"/>
      <c r="Q53" s="14"/>
    </row>
    <row r="54" spans="1:17" s="2" customFormat="1" ht="46.5" customHeight="1" x14ac:dyDescent="0.25">
      <c r="A54" s="718"/>
      <c r="B54" s="726"/>
      <c r="C54" s="735"/>
      <c r="D54" s="54" t="s">
        <v>568</v>
      </c>
      <c r="E54" s="54"/>
      <c r="F54" s="62" t="s">
        <v>636</v>
      </c>
      <c r="G54" s="60"/>
      <c r="H54" s="62" t="s">
        <v>637</v>
      </c>
      <c r="I54" s="23"/>
      <c r="J54" s="23"/>
      <c r="K54" s="23"/>
      <c r="L54" s="25"/>
      <c r="M54" s="732"/>
      <c r="N54" s="14"/>
      <c r="O54" s="18"/>
      <c r="P54" s="18"/>
      <c r="Q54" s="14"/>
    </row>
    <row r="55" spans="1:17" s="2" customFormat="1" ht="46.5" customHeight="1" x14ac:dyDescent="0.25">
      <c r="A55" s="718"/>
      <c r="B55" s="726"/>
      <c r="C55" s="735"/>
      <c r="D55" s="54" t="s">
        <v>558</v>
      </c>
      <c r="E55" s="54"/>
      <c r="F55" s="62" t="s">
        <v>638</v>
      </c>
      <c r="G55" s="60"/>
      <c r="H55" s="62" t="s">
        <v>639</v>
      </c>
      <c r="I55" s="23"/>
      <c r="J55" s="23"/>
      <c r="K55" s="23"/>
      <c r="L55" s="25"/>
      <c r="M55" s="732"/>
      <c r="N55" s="14"/>
      <c r="O55" s="18"/>
      <c r="P55" s="18"/>
      <c r="Q55" s="14"/>
    </row>
    <row r="56" spans="1:17" s="2" customFormat="1" ht="46.5" customHeight="1" x14ac:dyDescent="0.25">
      <c r="A56" s="718"/>
      <c r="B56" s="726"/>
      <c r="C56" s="735"/>
      <c r="D56" s="54" t="s">
        <v>568</v>
      </c>
      <c r="E56" s="54"/>
      <c r="F56" s="62" t="s">
        <v>640</v>
      </c>
      <c r="G56" s="60"/>
      <c r="H56" s="62" t="s">
        <v>641</v>
      </c>
      <c r="I56" s="23"/>
      <c r="J56" s="23"/>
      <c r="K56" s="23"/>
      <c r="L56" s="25"/>
      <c r="M56" s="732"/>
      <c r="N56" s="14"/>
      <c r="O56" s="18"/>
      <c r="P56" s="18"/>
      <c r="Q56" s="14"/>
    </row>
    <row r="57" spans="1:17" s="2" customFormat="1" ht="62.25" customHeight="1" x14ac:dyDescent="0.25">
      <c r="A57" s="724"/>
      <c r="B57" s="727"/>
      <c r="C57" s="736"/>
      <c r="D57" s="54" t="s">
        <v>558</v>
      </c>
      <c r="E57" s="54"/>
      <c r="F57" s="62" t="s">
        <v>642</v>
      </c>
      <c r="G57" s="60"/>
      <c r="H57" s="62" t="s">
        <v>643</v>
      </c>
      <c r="I57" s="23"/>
      <c r="J57" s="23"/>
      <c r="K57" s="23"/>
      <c r="L57" s="25"/>
      <c r="M57" s="733"/>
      <c r="N57" s="14">
        <v>2</v>
      </c>
      <c r="O57" s="18">
        <f>IF(N57=1,0)+IF(N57=2,0.333)+IF(N57=3,0.666)+IF(N57=4,100%)</f>
        <v>0.33300000000000002</v>
      </c>
      <c r="P57" s="18">
        <f>O57*Q57/100</f>
        <v>0.33300000000000002</v>
      </c>
      <c r="Q57" s="14">
        <v>100</v>
      </c>
    </row>
    <row r="58" spans="1:17" s="2" customFormat="1" ht="24.95" customHeight="1" x14ac:dyDescent="0.25">
      <c r="A58" s="6" t="s">
        <v>484</v>
      </c>
      <c r="B58" s="9"/>
      <c r="C58" s="10"/>
      <c r="D58" s="56"/>
      <c r="E58" s="56"/>
      <c r="F58" s="56"/>
      <c r="G58" s="56"/>
      <c r="H58" s="56"/>
      <c r="I58" s="7"/>
      <c r="J58" s="7"/>
      <c r="K58" s="7"/>
      <c r="L58" s="8"/>
      <c r="M58" s="31" t="s">
        <v>551</v>
      </c>
      <c r="N58" s="20" t="s">
        <v>552</v>
      </c>
      <c r="O58" s="19" t="s">
        <v>553</v>
      </c>
      <c r="P58" s="19">
        <f>AVERAGE(P59:P89)</f>
        <v>0.33300000000000002</v>
      </c>
      <c r="Q58" s="20" t="s">
        <v>554</v>
      </c>
    </row>
    <row r="59" spans="1:17" s="3" customFormat="1" ht="51.75" customHeight="1" x14ac:dyDescent="0.25">
      <c r="A59" s="717" t="s">
        <v>644</v>
      </c>
      <c r="B59" s="719">
        <v>12</v>
      </c>
      <c r="C59" s="721" t="s">
        <v>645</v>
      </c>
      <c r="D59" s="62" t="s">
        <v>646</v>
      </c>
      <c r="E59" s="573"/>
      <c r="F59" s="63" t="s">
        <v>647</v>
      </c>
      <c r="G59" s="62"/>
      <c r="H59" s="62"/>
      <c r="I59" s="713"/>
      <c r="J59" s="713"/>
      <c r="K59" s="571"/>
      <c r="L59" s="571"/>
      <c r="M59" s="710"/>
      <c r="N59" s="16"/>
      <c r="O59" s="37"/>
      <c r="P59" s="37"/>
      <c r="Q59" s="14"/>
    </row>
    <row r="60" spans="1:17" s="3" customFormat="1" ht="39.950000000000003" customHeight="1" x14ac:dyDescent="0.25">
      <c r="A60" s="718"/>
      <c r="B60" s="720"/>
      <c r="C60" s="722"/>
      <c r="D60" s="62" t="s">
        <v>648</v>
      </c>
      <c r="E60" s="62"/>
      <c r="F60" s="62" t="s">
        <v>649</v>
      </c>
      <c r="G60" s="62"/>
      <c r="H60" s="62" t="s">
        <v>650</v>
      </c>
      <c r="I60" s="723"/>
      <c r="J60" s="723"/>
      <c r="K60" s="576"/>
      <c r="L60" s="576"/>
      <c r="M60" s="711"/>
      <c r="N60" s="16"/>
      <c r="O60" s="37"/>
      <c r="P60" s="37"/>
      <c r="Q60" s="14"/>
    </row>
    <row r="61" spans="1:17" s="3" customFormat="1" ht="36" customHeight="1" x14ac:dyDescent="0.25">
      <c r="A61" s="718"/>
      <c r="B61" s="720"/>
      <c r="C61" s="722"/>
      <c r="D61" s="62" t="s">
        <v>648</v>
      </c>
      <c r="E61" s="62"/>
      <c r="F61" s="62" t="s">
        <v>651</v>
      </c>
      <c r="G61" s="62"/>
      <c r="H61" s="62" t="s">
        <v>652</v>
      </c>
      <c r="I61" s="22"/>
      <c r="J61" s="23"/>
      <c r="K61" s="23"/>
      <c r="L61" s="25"/>
      <c r="M61" s="712"/>
      <c r="N61" s="14">
        <v>2</v>
      </c>
      <c r="O61" s="18">
        <f>IF(N61=1,0)+IF(N61=2,0.333)+IF(N61=3,0.666)+IF(N61=4,100%)</f>
        <v>0.33300000000000002</v>
      </c>
      <c r="P61" s="18">
        <f>O61*Q61/100</f>
        <v>0.33300000000000002</v>
      </c>
      <c r="Q61" s="14">
        <v>100</v>
      </c>
    </row>
    <row r="62" spans="1:17" s="3" customFormat="1" ht="30" customHeight="1" x14ac:dyDescent="0.25">
      <c r="A62" s="718"/>
      <c r="B62" s="720"/>
      <c r="C62" s="722"/>
      <c r="D62" s="62" t="s">
        <v>648</v>
      </c>
      <c r="E62" s="55"/>
      <c r="F62" s="62" t="s">
        <v>653</v>
      </c>
      <c r="G62" s="62"/>
      <c r="H62" s="62" t="s">
        <v>654</v>
      </c>
      <c r="I62" s="713"/>
      <c r="J62" s="715"/>
      <c r="K62" s="571"/>
      <c r="L62" s="571"/>
      <c r="M62" s="710"/>
      <c r="N62" s="14"/>
      <c r="O62" s="18"/>
      <c r="P62" s="18"/>
      <c r="Q62" s="14"/>
    </row>
    <row r="63" spans="1:17" s="3" customFormat="1" ht="39.75" customHeight="1" x14ac:dyDescent="0.25">
      <c r="A63" s="718"/>
      <c r="B63" s="720"/>
      <c r="C63" s="722"/>
      <c r="D63" s="62" t="s">
        <v>648</v>
      </c>
      <c r="E63" s="55"/>
      <c r="F63" s="55" t="s">
        <v>655</v>
      </c>
      <c r="G63" s="55"/>
      <c r="H63" s="55" t="s">
        <v>656</v>
      </c>
      <c r="I63" s="714"/>
      <c r="J63" s="716"/>
      <c r="K63" s="572"/>
      <c r="L63" s="572"/>
      <c r="M63" s="711"/>
      <c r="N63" s="16"/>
      <c r="O63" s="37"/>
      <c r="P63" s="37"/>
      <c r="Q63" s="14"/>
    </row>
    <row r="64" spans="1:17" s="3" customFormat="1" ht="36" customHeight="1" x14ac:dyDescent="0.25">
      <c r="A64" s="66"/>
      <c r="B64" s="64"/>
      <c r="C64" s="51"/>
      <c r="D64" s="55"/>
      <c r="E64" s="55"/>
      <c r="F64" s="55"/>
      <c r="G64" s="55"/>
      <c r="H64" s="55"/>
      <c r="I64" s="22"/>
      <c r="J64" s="23"/>
      <c r="K64" s="23"/>
      <c r="L64" s="25"/>
      <c r="M64" s="712"/>
      <c r="N64" s="14">
        <v>2</v>
      </c>
      <c r="O64" s="18">
        <f>IF(N64=1,0)+IF(N64=2,0.333)+IF(N64=3,0.666)+IF(N64=4,100%)</f>
        <v>0.33300000000000002</v>
      </c>
      <c r="P64" s="18">
        <f>O64*Q64/100</f>
        <v>0.33300000000000002</v>
      </c>
      <c r="Q64" s="14">
        <v>100</v>
      </c>
    </row>
  </sheetData>
  <mergeCells count="56">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 ref="A17:A18"/>
    <mergeCell ref="B17:B18"/>
    <mergeCell ref="C17:C18"/>
    <mergeCell ref="M17:M18"/>
    <mergeCell ref="A20:A23"/>
    <mergeCell ref="B20:B23"/>
    <mergeCell ref="C20:C23"/>
    <mergeCell ref="M20:M23"/>
    <mergeCell ref="A24:A32"/>
    <mergeCell ref="B24:B32"/>
    <mergeCell ref="C24:C32"/>
    <mergeCell ref="M24:M32"/>
    <mergeCell ref="A33:A38"/>
    <mergeCell ref="B33:B38"/>
    <mergeCell ref="C33:C38"/>
    <mergeCell ref="F33:F34"/>
    <mergeCell ref="M33:M38"/>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M59:M61"/>
    <mergeCell ref="I62:I63"/>
    <mergeCell ref="J62:J63"/>
    <mergeCell ref="M62:M64"/>
    <mergeCell ref="A59:A63"/>
    <mergeCell ref="B59:B63"/>
    <mergeCell ref="C59:C63"/>
    <mergeCell ref="I59:I60"/>
    <mergeCell ref="J59:J6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9"/>
  <dimension ref="A1:B13"/>
  <sheetViews>
    <sheetView workbookViewId="0">
      <selection activeCell="B16" sqref="B16"/>
    </sheetView>
  </sheetViews>
  <sheetFormatPr defaultRowHeight="15" x14ac:dyDescent="0.25"/>
  <sheetData>
    <row r="1" spans="1:2" x14ac:dyDescent="0.25">
      <c r="A1" t="s">
        <v>657</v>
      </c>
    </row>
    <row r="2" spans="1:2" x14ac:dyDescent="0.25">
      <c r="A2" t="s">
        <v>658</v>
      </c>
    </row>
    <row r="3" spans="1:2" x14ac:dyDescent="0.25">
      <c r="A3" t="s">
        <v>659</v>
      </c>
    </row>
    <row r="4" spans="1:2" x14ac:dyDescent="0.25">
      <c r="A4" t="s">
        <v>660</v>
      </c>
    </row>
    <row r="5" spans="1:2" x14ac:dyDescent="0.25">
      <c r="A5" t="s">
        <v>661</v>
      </c>
    </row>
    <row r="6" spans="1:2" x14ac:dyDescent="0.25">
      <c r="A6" t="s">
        <v>662</v>
      </c>
    </row>
    <row r="7" spans="1:2" x14ac:dyDescent="0.25">
      <c r="A7" t="s">
        <v>663</v>
      </c>
    </row>
    <row r="8" spans="1:2" x14ac:dyDescent="0.25">
      <c r="A8" t="s">
        <v>664</v>
      </c>
    </row>
    <row r="10" spans="1:2" x14ac:dyDescent="0.25">
      <c r="A10" s="11" t="s">
        <v>665</v>
      </c>
      <c r="B10" t="s">
        <v>666</v>
      </c>
    </row>
    <row r="11" spans="1:2" x14ac:dyDescent="0.25">
      <c r="A11" s="12" t="s">
        <v>667</v>
      </c>
      <c r="B11" t="s">
        <v>668</v>
      </c>
    </row>
    <row r="12" spans="1:2" x14ac:dyDescent="0.25">
      <c r="A12" t="s">
        <v>669</v>
      </c>
      <c r="B12" t="s">
        <v>670</v>
      </c>
    </row>
    <row r="13" spans="1:2" x14ac:dyDescent="0.25">
      <c r="A13" s="13" t="s">
        <v>671</v>
      </c>
      <c r="B13" t="s">
        <v>672</v>
      </c>
    </row>
  </sheetData>
  <sheetProtection algorithmName="SHA-512" hashValue="ZIzplLsM/RyLemyEZ85P467zRiIsrs4mbg+dNmgBOK0hMHMerVrK17+cO8InyVR7sA3il7ygIz/JiVqxVbUfCw==" saltValue="u+T6242mih3RHvA3TjwP/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dimension ref="A1:J137"/>
  <sheetViews>
    <sheetView zoomScale="80" zoomScaleNormal="80" workbookViewId="0">
      <pane xSplit="1" ySplit="1" topLeftCell="B2" activePane="bottomRight" state="frozen"/>
      <selection pane="topRight" activeCell="C1" sqref="C1"/>
      <selection pane="bottomLeft" activeCell="A8" sqref="A8"/>
      <selection pane="bottomRight" activeCell="F19" sqref="F19"/>
    </sheetView>
  </sheetViews>
  <sheetFormatPr defaultColWidth="9.140625" defaultRowHeight="12.75" x14ac:dyDescent="0.2"/>
  <cols>
    <col min="1" max="1" width="9.85546875" style="94" customWidth="1"/>
    <col min="2" max="3" width="18.42578125" style="102" customWidth="1"/>
    <col min="4" max="4" width="23.140625" style="102" customWidth="1"/>
    <col min="5" max="5" width="15.42578125" style="102" customWidth="1"/>
    <col min="6" max="6" width="58.85546875" style="94" customWidth="1"/>
    <col min="7" max="7" width="11.5703125" style="94" customWidth="1"/>
    <col min="8" max="8" width="15.85546875" style="94" customWidth="1"/>
    <col min="9" max="9" width="91.28515625" style="94" customWidth="1"/>
    <col min="10" max="10" width="27" style="94" customWidth="1"/>
    <col min="11" max="16384" width="9.140625" style="94"/>
  </cols>
  <sheetData>
    <row r="1" spans="1:10" ht="47.25" x14ac:dyDescent="0.2">
      <c r="A1" s="95" t="s">
        <v>5</v>
      </c>
      <c r="B1" s="101" t="s">
        <v>338</v>
      </c>
      <c r="C1" s="99" t="s">
        <v>673</v>
      </c>
      <c r="D1" s="99" t="s">
        <v>674</v>
      </c>
      <c r="E1" s="101" t="s">
        <v>9</v>
      </c>
      <c r="F1" s="96" t="s">
        <v>10</v>
      </c>
      <c r="G1" s="95" t="s">
        <v>11</v>
      </c>
      <c r="H1" s="95" t="s">
        <v>12</v>
      </c>
      <c r="I1" s="96" t="s">
        <v>13</v>
      </c>
      <c r="J1" s="82" t="s">
        <v>14</v>
      </c>
    </row>
    <row r="2" spans="1:10" s="76" customFormat="1" ht="73.5" customHeight="1" x14ac:dyDescent="0.25">
      <c r="A2" s="177"/>
      <c r="B2" s="178" t="s">
        <v>15</v>
      </c>
      <c r="C2" s="178"/>
      <c r="D2" s="178"/>
      <c r="E2" s="179"/>
      <c r="F2" s="177"/>
      <c r="G2" s="177"/>
      <c r="H2" s="177"/>
      <c r="I2" s="177"/>
      <c r="J2" s="80"/>
    </row>
    <row r="3" spans="1:10" s="76" customFormat="1" ht="24" customHeight="1" x14ac:dyDescent="0.25">
      <c r="A3" s="707">
        <v>1</v>
      </c>
      <c r="B3" s="767" t="s">
        <v>556</v>
      </c>
      <c r="C3" s="584" t="s">
        <v>16</v>
      </c>
      <c r="D3" s="584" t="s">
        <v>675</v>
      </c>
      <c r="E3" s="768" t="s">
        <v>676</v>
      </c>
      <c r="F3" s="767" t="s">
        <v>677</v>
      </c>
      <c r="G3" s="583"/>
      <c r="H3" s="180" t="s">
        <v>20</v>
      </c>
      <c r="I3" s="584">
        <v>1</v>
      </c>
      <c r="J3" s="584"/>
    </row>
    <row r="4" spans="1:10" s="76" customFormat="1" ht="25.5" customHeight="1" x14ac:dyDescent="0.25">
      <c r="A4" s="707"/>
      <c r="B4" s="767"/>
      <c r="C4" s="584" t="s">
        <v>16</v>
      </c>
      <c r="D4" s="584" t="s">
        <v>675</v>
      </c>
      <c r="E4" s="768"/>
      <c r="F4" s="767"/>
      <c r="G4" s="583"/>
      <c r="H4" s="180" t="s">
        <v>20</v>
      </c>
      <c r="I4" s="584">
        <v>2</v>
      </c>
      <c r="J4" s="584"/>
    </row>
    <row r="5" spans="1:10" s="76" customFormat="1" ht="22.5" customHeight="1" x14ac:dyDescent="0.25">
      <c r="A5" s="707"/>
      <c r="B5" s="767"/>
      <c r="C5" s="584" t="s">
        <v>16</v>
      </c>
      <c r="D5" s="584" t="s">
        <v>675</v>
      </c>
      <c r="E5" s="768"/>
      <c r="F5" s="767"/>
      <c r="G5" s="583"/>
      <c r="H5" s="180" t="s">
        <v>20</v>
      </c>
      <c r="I5" s="584">
        <v>3</v>
      </c>
      <c r="J5" s="584"/>
    </row>
    <row r="6" spans="1:10" s="76" customFormat="1" ht="22.5" customHeight="1" x14ac:dyDescent="0.25">
      <c r="A6" s="707"/>
      <c r="B6" s="767"/>
      <c r="C6" s="584" t="s">
        <v>16</v>
      </c>
      <c r="D6" s="584" t="s">
        <v>675</v>
      </c>
      <c r="E6" s="768"/>
      <c r="F6" s="767"/>
      <c r="G6" s="583"/>
      <c r="H6" s="180" t="s">
        <v>20</v>
      </c>
      <c r="I6" s="584">
        <v>4</v>
      </c>
      <c r="J6" s="584"/>
    </row>
    <row r="7" spans="1:10" s="76" customFormat="1" ht="21" customHeight="1" x14ac:dyDescent="0.25">
      <c r="A7" s="707"/>
      <c r="B7" s="767"/>
      <c r="C7" s="584" t="s">
        <v>16</v>
      </c>
      <c r="D7" s="584" t="s">
        <v>675</v>
      </c>
      <c r="E7" s="768"/>
      <c r="F7" s="767"/>
      <c r="G7" s="583"/>
      <c r="H7" s="180" t="s">
        <v>20</v>
      </c>
      <c r="I7" s="584">
        <v>5</v>
      </c>
      <c r="J7" s="584"/>
    </row>
    <row r="8" spans="1:10" s="76" customFormat="1" ht="21" customHeight="1" x14ac:dyDescent="0.25">
      <c r="A8" s="707"/>
      <c r="B8" s="767"/>
      <c r="C8" s="584" t="s">
        <v>16</v>
      </c>
      <c r="D8" s="584" t="s">
        <v>675</v>
      </c>
      <c r="E8" s="768"/>
      <c r="F8" s="767"/>
      <c r="G8" s="583"/>
      <c r="H8" s="180" t="s">
        <v>20</v>
      </c>
      <c r="I8" s="584">
        <v>6</v>
      </c>
      <c r="J8" s="584"/>
    </row>
    <row r="9" spans="1:10" s="76" customFormat="1" ht="21.75" customHeight="1" x14ac:dyDescent="0.25">
      <c r="A9" s="707"/>
      <c r="B9" s="767"/>
      <c r="C9" s="584" t="s">
        <v>16</v>
      </c>
      <c r="D9" s="584" t="s">
        <v>675</v>
      </c>
      <c r="E9" s="768"/>
      <c r="F9" s="767"/>
      <c r="G9" s="583"/>
      <c r="H9" s="180" t="s">
        <v>20</v>
      </c>
      <c r="I9" s="584">
        <v>7</v>
      </c>
      <c r="J9" s="584"/>
    </row>
    <row r="10" spans="1:10" s="73" customFormat="1" ht="51.75" customHeight="1" x14ac:dyDescent="0.25">
      <c r="A10" s="707">
        <v>1</v>
      </c>
      <c r="B10" s="668" t="s">
        <v>342</v>
      </c>
      <c r="C10" s="584" t="s">
        <v>16</v>
      </c>
      <c r="D10" s="584" t="s">
        <v>675</v>
      </c>
      <c r="E10" s="584" t="s">
        <v>31</v>
      </c>
      <c r="F10" s="584" t="s">
        <v>678</v>
      </c>
      <c r="G10" s="584" t="s">
        <v>33</v>
      </c>
      <c r="H10" s="183" t="s">
        <v>20</v>
      </c>
      <c r="I10" s="181" t="s">
        <v>679</v>
      </c>
      <c r="J10" s="584"/>
    </row>
    <row r="11" spans="1:10" s="76" customFormat="1" ht="25.5" customHeight="1" x14ac:dyDescent="0.25">
      <c r="A11" s="707"/>
      <c r="B11" s="672"/>
      <c r="C11" s="584" t="s">
        <v>16</v>
      </c>
      <c r="D11" s="584" t="s">
        <v>675</v>
      </c>
      <c r="E11" s="584" t="s">
        <v>31</v>
      </c>
      <c r="F11" s="584" t="s">
        <v>678</v>
      </c>
      <c r="G11" s="584" t="s">
        <v>19</v>
      </c>
      <c r="H11" s="180" t="s">
        <v>20</v>
      </c>
      <c r="I11" s="181" t="s">
        <v>47</v>
      </c>
      <c r="J11" s="584"/>
    </row>
    <row r="12" spans="1:10" s="76" customFormat="1" ht="24.75" customHeight="1" x14ac:dyDescent="0.25">
      <c r="A12" s="707">
        <v>1</v>
      </c>
      <c r="B12" s="672"/>
      <c r="C12" s="584" t="s">
        <v>16</v>
      </c>
      <c r="D12" s="584" t="s">
        <v>675</v>
      </c>
      <c r="E12" s="584" t="s">
        <v>41</v>
      </c>
      <c r="F12" s="181" t="s">
        <v>42</v>
      </c>
      <c r="G12" s="584" t="s">
        <v>33</v>
      </c>
      <c r="H12" s="180" t="s">
        <v>20</v>
      </c>
      <c r="I12" s="181" t="s">
        <v>680</v>
      </c>
      <c r="J12" s="584"/>
    </row>
    <row r="13" spans="1:10" s="76" customFormat="1" ht="25.5" customHeight="1" x14ac:dyDescent="0.25">
      <c r="A13" s="707"/>
      <c r="B13" s="672"/>
      <c r="C13" s="584" t="s">
        <v>16</v>
      </c>
      <c r="D13" s="584" t="s">
        <v>675</v>
      </c>
      <c r="E13" s="584" t="s">
        <v>41</v>
      </c>
      <c r="F13" s="181" t="s">
        <v>681</v>
      </c>
      <c r="G13" s="584" t="s">
        <v>19</v>
      </c>
      <c r="H13" s="180" t="s">
        <v>20</v>
      </c>
      <c r="I13" s="181" t="s">
        <v>47</v>
      </c>
      <c r="J13" s="584"/>
    </row>
    <row r="14" spans="1:10" s="76" customFormat="1" ht="42" customHeight="1" x14ac:dyDescent="0.25">
      <c r="A14" s="707">
        <v>1</v>
      </c>
      <c r="B14" s="672"/>
      <c r="C14" s="584" t="s">
        <v>682</v>
      </c>
      <c r="D14" s="584" t="s">
        <v>20</v>
      </c>
      <c r="E14" s="584" t="s">
        <v>45</v>
      </c>
      <c r="F14" s="584" t="s">
        <v>46</v>
      </c>
      <c r="G14" s="584" t="s">
        <v>33</v>
      </c>
      <c r="H14" s="180" t="s">
        <v>20</v>
      </c>
      <c r="I14" s="584" t="s">
        <v>47</v>
      </c>
      <c r="J14" s="584"/>
    </row>
    <row r="15" spans="1:10" s="76" customFormat="1" ht="42" customHeight="1" x14ac:dyDescent="0.25">
      <c r="A15" s="707"/>
      <c r="B15" s="672"/>
      <c r="C15" s="584" t="s">
        <v>682</v>
      </c>
      <c r="D15" s="584" t="s">
        <v>20</v>
      </c>
      <c r="E15" s="584" t="s">
        <v>45</v>
      </c>
      <c r="F15" s="584" t="s">
        <v>46</v>
      </c>
      <c r="G15" s="584" t="s">
        <v>19</v>
      </c>
      <c r="H15" s="180" t="s">
        <v>20</v>
      </c>
      <c r="I15" s="584" t="s">
        <v>683</v>
      </c>
      <c r="J15" s="584"/>
    </row>
    <row r="16" spans="1:10" s="76" customFormat="1" ht="42" customHeight="1" x14ac:dyDescent="0.25">
      <c r="A16" s="707">
        <v>1</v>
      </c>
      <c r="B16" s="672"/>
      <c r="C16" s="584" t="s">
        <v>16</v>
      </c>
      <c r="D16" s="584" t="s">
        <v>675</v>
      </c>
      <c r="E16" s="584" t="s">
        <v>684</v>
      </c>
      <c r="F16" s="584" t="s">
        <v>685</v>
      </c>
      <c r="G16" s="584" t="s">
        <v>33</v>
      </c>
      <c r="H16" s="180" t="s">
        <v>23</v>
      </c>
      <c r="I16" s="584" t="s">
        <v>686</v>
      </c>
      <c r="J16" s="584"/>
    </row>
    <row r="17" spans="1:10" s="76" customFormat="1" ht="42" customHeight="1" x14ac:dyDescent="0.25">
      <c r="A17" s="707"/>
      <c r="B17" s="672"/>
      <c r="C17" s="584" t="s">
        <v>16</v>
      </c>
      <c r="D17" s="584" t="s">
        <v>675</v>
      </c>
      <c r="E17" s="584" t="s">
        <v>684</v>
      </c>
      <c r="F17" s="584" t="s">
        <v>685</v>
      </c>
      <c r="G17" s="584" t="s">
        <v>19</v>
      </c>
      <c r="H17" s="180" t="s">
        <v>23</v>
      </c>
      <c r="I17" s="584" t="s">
        <v>47</v>
      </c>
      <c r="J17" s="584"/>
    </row>
    <row r="18" spans="1:10" s="76" customFormat="1" ht="42" customHeight="1" x14ac:dyDescent="0.25">
      <c r="A18" s="707">
        <v>1</v>
      </c>
      <c r="B18" s="672"/>
      <c r="C18" s="584" t="s">
        <v>16</v>
      </c>
      <c r="D18" s="584" t="s">
        <v>675</v>
      </c>
      <c r="E18" s="584" t="s">
        <v>41</v>
      </c>
      <c r="F18" s="584" t="s">
        <v>49</v>
      </c>
      <c r="G18" s="584" t="s">
        <v>33</v>
      </c>
      <c r="H18" s="180" t="s">
        <v>23</v>
      </c>
      <c r="I18" s="584" t="s">
        <v>687</v>
      </c>
      <c r="J18" s="584"/>
    </row>
    <row r="19" spans="1:10" s="76" customFormat="1" ht="42" customHeight="1" x14ac:dyDescent="0.25">
      <c r="A19" s="707"/>
      <c r="B19" s="672"/>
      <c r="C19" s="584" t="s">
        <v>16</v>
      </c>
      <c r="D19" s="584" t="s">
        <v>675</v>
      </c>
      <c r="E19" s="584" t="s">
        <v>41</v>
      </c>
      <c r="F19" s="584" t="s">
        <v>49</v>
      </c>
      <c r="G19" s="584" t="s">
        <v>19</v>
      </c>
      <c r="H19" s="180" t="s">
        <v>23</v>
      </c>
      <c r="I19" s="584" t="s">
        <v>47</v>
      </c>
      <c r="J19" s="584"/>
    </row>
    <row r="20" spans="1:10" s="76" customFormat="1" ht="42" customHeight="1" x14ac:dyDescent="0.25">
      <c r="A20" s="707">
        <v>1</v>
      </c>
      <c r="B20" s="672"/>
      <c r="C20" s="584" t="s">
        <v>16</v>
      </c>
      <c r="D20" s="584" t="s">
        <v>675</v>
      </c>
      <c r="E20" s="584" t="s">
        <v>45</v>
      </c>
      <c r="F20" s="584" t="s">
        <v>53</v>
      </c>
      <c r="G20" s="584" t="s">
        <v>33</v>
      </c>
      <c r="H20" s="180" t="s">
        <v>54</v>
      </c>
      <c r="I20" s="584" t="s">
        <v>688</v>
      </c>
      <c r="J20" s="584"/>
    </row>
    <row r="21" spans="1:10" s="76" customFormat="1" ht="42" customHeight="1" x14ac:dyDescent="0.25">
      <c r="A21" s="707"/>
      <c r="B21" s="672"/>
      <c r="C21" s="584" t="s">
        <v>16</v>
      </c>
      <c r="D21" s="584" t="s">
        <v>675</v>
      </c>
      <c r="E21" s="584" t="s">
        <v>45</v>
      </c>
      <c r="F21" s="584" t="s">
        <v>53</v>
      </c>
      <c r="G21" s="584" t="s">
        <v>19</v>
      </c>
      <c r="H21" s="180" t="s">
        <v>23</v>
      </c>
      <c r="I21" s="584" t="s">
        <v>47</v>
      </c>
      <c r="J21" s="584"/>
    </row>
    <row r="22" spans="1:10" s="76" customFormat="1" ht="42" customHeight="1" x14ac:dyDescent="0.25">
      <c r="A22" s="633">
        <v>1</v>
      </c>
      <c r="B22" s="672"/>
      <c r="C22" s="584" t="s">
        <v>682</v>
      </c>
      <c r="D22" s="584" t="s">
        <v>20</v>
      </c>
      <c r="E22" s="584" t="s">
        <v>45</v>
      </c>
      <c r="F22" s="584" t="s">
        <v>689</v>
      </c>
      <c r="G22" s="584" t="s">
        <v>33</v>
      </c>
      <c r="H22" s="180" t="s">
        <v>23</v>
      </c>
      <c r="I22" s="584" t="s">
        <v>690</v>
      </c>
      <c r="J22" s="584"/>
    </row>
    <row r="23" spans="1:10" s="76" customFormat="1" ht="42" customHeight="1" x14ac:dyDescent="0.25">
      <c r="A23" s="634"/>
      <c r="B23" s="669"/>
      <c r="C23" s="584" t="s">
        <v>682</v>
      </c>
      <c r="D23" s="584" t="s">
        <v>20</v>
      </c>
      <c r="E23" s="584" t="s">
        <v>45</v>
      </c>
      <c r="F23" s="584" t="s">
        <v>689</v>
      </c>
      <c r="G23" s="584" t="s">
        <v>19</v>
      </c>
      <c r="H23" s="180" t="s">
        <v>23</v>
      </c>
      <c r="I23" s="584" t="s">
        <v>47</v>
      </c>
      <c r="J23" s="584"/>
    </row>
    <row r="24" spans="1:10" s="76" customFormat="1" ht="24.95" customHeight="1" x14ac:dyDescent="0.25">
      <c r="A24" s="177"/>
      <c r="B24" s="178" t="s">
        <v>73</v>
      </c>
      <c r="C24" s="178"/>
      <c r="D24" s="178"/>
      <c r="E24" s="178"/>
      <c r="F24" s="177"/>
      <c r="G24" s="177"/>
      <c r="H24" s="177"/>
      <c r="I24" s="177"/>
      <c r="J24" s="80"/>
    </row>
    <row r="25" spans="1:10" s="75" customFormat="1" ht="91.5" customHeight="1" x14ac:dyDescent="0.25">
      <c r="A25" s="707">
        <v>1</v>
      </c>
      <c r="B25" s="628" t="s">
        <v>562</v>
      </c>
      <c r="C25" s="560"/>
      <c r="D25" s="584" t="s">
        <v>675</v>
      </c>
      <c r="E25" s="195" t="s">
        <v>691</v>
      </c>
      <c r="F25" s="182" t="s">
        <v>692</v>
      </c>
      <c r="G25" s="584" t="s">
        <v>61</v>
      </c>
      <c r="H25" s="180" t="s">
        <v>20</v>
      </c>
      <c r="I25" s="86" t="s">
        <v>693</v>
      </c>
      <c r="J25" s="73"/>
    </row>
    <row r="26" spans="1:10" s="75" customFormat="1" ht="91.5" customHeight="1" x14ac:dyDescent="0.25">
      <c r="A26" s="707"/>
      <c r="B26" s="629"/>
      <c r="C26" s="561"/>
      <c r="D26" s="584" t="s">
        <v>675</v>
      </c>
      <c r="E26" s="195" t="s">
        <v>691</v>
      </c>
      <c r="F26" s="182" t="s">
        <v>694</v>
      </c>
      <c r="G26" s="584" t="s">
        <v>39</v>
      </c>
      <c r="H26" s="180" t="s">
        <v>20</v>
      </c>
      <c r="I26" s="86" t="s">
        <v>695</v>
      </c>
      <c r="J26" s="73"/>
    </row>
    <row r="27" spans="1:10" s="75" customFormat="1" ht="102.75" customHeight="1" x14ac:dyDescent="0.25">
      <c r="A27" s="633">
        <v>2</v>
      </c>
      <c r="B27" s="629"/>
      <c r="C27" s="561"/>
      <c r="D27" s="584" t="s">
        <v>675</v>
      </c>
      <c r="E27" s="195" t="s">
        <v>691</v>
      </c>
      <c r="F27" s="182" t="s">
        <v>696</v>
      </c>
      <c r="G27" s="584" t="s">
        <v>61</v>
      </c>
      <c r="H27" s="180" t="s">
        <v>20</v>
      </c>
      <c r="I27" s="86" t="s">
        <v>697</v>
      </c>
      <c r="J27" s="73"/>
    </row>
    <row r="28" spans="1:10" s="75" customFormat="1" ht="91.5" customHeight="1" x14ac:dyDescent="0.25">
      <c r="A28" s="634"/>
      <c r="B28" s="629"/>
      <c r="C28" s="561"/>
      <c r="D28" s="584" t="s">
        <v>675</v>
      </c>
      <c r="E28" s="195" t="s">
        <v>691</v>
      </c>
      <c r="F28" s="182" t="s">
        <v>696</v>
      </c>
      <c r="G28" s="584" t="s">
        <v>39</v>
      </c>
      <c r="H28" s="180" t="s">
        <v>20</v>
      </c>
      <c r="I28" s="86" t="s">
        <v>695</v>
      </c>
      <c r="J28" s="73"/>
    </row>
    <row r="29" spans="1:10" s="75" customFormat="1" ht="45" customHeight="1" x14ac:dyDescent="0.25">
      <c r="A29" s="707">
        <v>3</v>
      </c>
      <c r="B29" s="629"/>
      <c r="C29" s="561"/>
      <c r="D29" s="584" t="s">
        <v>675</v>
      </c>
      <c r="E29" s="195" t="s">
        <v>86</v>
      </c>
      <c r="F29" s="183" t="s">
        <v>698</v>
      </c>
      <c r="G29" s="584" t="s">
        <v>61</v>
      </c>
      <c r="H29" s="180" t="s">
        <v>20</v>
      </c>
      <c r="I29" s="86" t="s">
        <v>699</v>
      </c>
      <c r="J29" s="183"/>
    </row>
    <row r="30" spans="1:10" s="75" customFormat="1" ht="70.5" customHeight="1" x14ac:dyDescent="0.25">
      <c r="A30" s="707"/>
      <c r="B30" s="629"/>
      <c r="C30" s="561"/>
      <c r="D30" s="584" t="s">
        <v>675</v>
      </c>
      <c r="E30" s="195" t="s">
        <v>86</v>
      </c>
      <c r="F30" s="183" t="s">
        <v>698</v>
      </c>
      <c r="G30" s="584" t="s">
        <v>39</v>
      </c>
      <c r="H30" s="180" t="s">
        <v>20</v>
      </c>
      <c r="I30" s="184" t="s">
        <v>700</v>
      </c>
      <c r="J30" s="183"/>
    </row>
    <row r="31" spans="1:10" s="75" customFormat="1" ht="54" customHeight="1" x14ac:dyDescent="0.25">
      <c r="A31" s="633">
        <v>4</v>
      </c>
      <c r="B31" s="629"/>
      <c r="C31" s="561"/>
      <c r="D31" s="584" t="s">
        <v>675</v>
      </c>
      <c r="E31" s="195" t="s">
        <v>701</v>
      </c>
      <c r="F31" s="183" t="s">
        <v>702</v>
      </c>
      <c r="G31" s="584" t="s">
        <v>61</v>
      </c>
      <c r="H31" s="180" t="s">
        <v>20</v>
      </c>
      <c r="I31" s="184" t="s">
        <v>703</v>
      </c>
      <c r="J31" s="183"/>
    </row>
    <row r="32" spans="1:10" s="75" customFormat="1" ht="54" customHeight="1" x14ac:dyDescent="0.25">
      <c r="A32" s="634"/>
      <c r="B32" s="629"/>
      <c r="C32" s="561"/>
      <c r="D32" s="584" t="s">
        <v>675</v>
      </c>
      <c r="E32" s="195" t="s">
        <v>701</v>
      </c>
      <c r="F32" s="183" t="s">
        <v>702</v>
      </c>
      <c r="G32" s="584" t="s">
        <v>95</v>
      </c>
      <c r="H32" s="180" t="s">
        <v>20</v>
      </c>
      <c r="I32" s="184" t="s">
        <v>704</v>
      </c>
      <c r="J32" s="183"/>
    </row>
    <row r="33" spans="1:10" s="75" customFormat="1" ht="42.75" customHeight="1" x14ac:dyDescent="0.25">
      <c r="A33" s="633">
        <v>5</v>
      </c>
      <c r="B33" s="629"/>
      <c r="C33" s="561"/>
      <c r="D33" s="584" t="s">
        <v>675</v>
      </c>
      <c r="E33" s="195" t="s">
        <v>89</v>
      </c>
      <c r="F33" s="183" t="s">
        <v>705</v>
      </c>
      <c r="G33" s="584" t="s">
        <v>61</v>
      </c>
      <c r="H33" s="180" t="s">
        <v>20</v>
      </c>
      <c r="I33" s="86" t="s">
        <v>695</v>
      </c>
      <c r="J33" s="183"/>
    </row>
    <row r="34" spans="1:10" s="75" customFormat="1" ht="81.75" customHeight="1" x14ac:dyDescent="0.25">
      <c r="A34" s="634"/>
      <c r="B34" s="630"/>
      <c r="C34" s="562"/>
      <c r="D34" s="584" t="s">
        <v>675</v>
      </c>
      <c r="E34" s="195" t="s">
        <v>89</v>
      </c>
      <c r="F34" s="183" t="s">
        <v>705</v>
      </c>
      <c r="G34" s="584" t="s">
        <v>95</v>
      </c>
      <c r="H34" s="180" t="s">
        <v>20</v>
      </c>
      <c r="I34" s="86" t="s">
        <v>706</v>
      </c>
      <c r="J34" s="183"/>
    </row>
    <row r="35" spans="1:10" s="76" customFormat="1" ht="60" customHeight="1" x14ac:dyDescent="0.25">
      <c r="A35" s="769">
        <v>1</v>
      </c>
      <c r="B35" s="580" t="s">
        <v>707</v>
      </c>
      <c r="C35" s="580"/>
      <c r="D35" s="76" t="s">
        <v>20</v>
      </c>
      <c r="E35" s="76" t="s">
        <v>98</v>
      </c>
      <c r="F35" s="76" t="s">
        <v>99</v>
      </c>
      <c r="G35" s="76" t="s">
        <v>61</v>
      </c>
      <c r="H35" s="76" t="s">
        <v>23</v>
      </c>
      <c r="I35" s="185" t="s">
        <v>100</v>
      </c>
    </row>
    <row r="36" spans="1:10" s="76" customFormat="1" ht="60" customHeight="1" x14ac:dyDescent="0.25">
      <c r="A36" s="769"/>
      <c r="B36" s="580" t="s">
        <v>707</v>
      </c>
      <c r="C36" s="580"/>
      <c r="D36" s="76" t="s">
        <v>23</v>
      </c>
      <c r="E36" s="76" t="s">
        <v>98</v>
      </c>
      <c r="F36" s="76" t="s">
        <v>99</v>
      </c>
      <c r="G36" s="76" t="s">
        <v>39</v>
      </c>
      <c r="H36" s="76" t="s">
        <v>23</v>
      </c>
      <c r="I36" s="185" t="s">
        <v>101</v>
      </c>
    </row>
    <row r="37" spans="1:10" s="76" customFormat="1" ht="60" customHeight="1" x14ac:dyDescent="0.25">
      <c r="A37" s="628">
        <v>1</v>
      </c>
      <c r="B37" s="76" t="s">
        <v>708</v>
      </c>
      <c r="D37" s="76" t="s">
        <v>23</v>
      </c>
      <c r="E37" s="580" t="s">
        <v>102</v>
      </c>
      <c r="F37" s="76" t="s">
        <v>103</v>
      </c>
      <c r="G37" s="76" t="s">
        <v>61</v>
      </c>
      <c r="H37" s="76" t="s">
        <v>23</v>
      </c>
      <c r="I37" s="185" t="s">
        <v>104</v>
      </c>
    </row>
    <row r="38" spans="1:10" s="76" customFormat="1" ht="60" customHeight="1" x14ac:dyDescent="0.25">
      <c r="A38" s="630"/>
      <c r="B38" s="76" t="s">
        <v>708</v>
      </c>
      <c r="D38" s="76" t="s">
        <v>23</v>
      </c>
      <c r="E38" s="580" t="s">
        <v>102</v>
      </c>
      <c r="F38" s="76" t="s">
        <v>103</v>
      </c>
      <c r="G38" s="76" t="s">
        <v>39</v>
      </c>
      <c r="H38" s="76" t="s">
        <v>23</v>
      </c>
      <c r="I38" s="185" t="s">
        <v>358</v>
      </c>
    </row>
    <row r="39" spans="1:10" s="76" customFormat="1" ht="60" customHeight="1" x14ac:dyDescent="0.25">
      <c r="A39" s="628">
        <v>2</v>
      </c>
      <c r="B39" s="76" t="s">
        <v>708</v>
      </c>
      <c r="D39" s="76" t="s">
        <v>23</v>
      </c>
      <c r="E39" s="580" t="s">
        <v>102</v>
      </c>
      <c r="F39" s="76" t="s">
        <v>105</v>
      </c>
      <c r="G39" s="76" t="s">
        <v>61</v>
      </c>
      <c r="H39" s="76" t="s">
        <v>23</v>
      </c>
      <c r="I39" s="185" t="s">
        <v>106</v>
      </c>
    </row>
    <row r="40" spans="1:10" s="76" customFormat="1" ht="60" customHeight="1" x14ac:dyDescent="0.25">
      <c r="A40" s="630"/>
      <c r="B40" s="76" t="s">
        <v>708</v>
      </c>
      <c r="D40" s="76" t="s">
        <v>23</v>
      </c>
      <c r="E40" s="580" t="s">
        <v>102</v>
      </c>
      <c r="F40" s="76" t="s">
        <v>105</v>
      </c>
      <c r="G40" s="76" t="s">
        <v>39</v>
      </c>
      <c r="H40" s="76" t="s">
        <v>23</v>
      </c>
      <c r="I40" s="185" t="s">
        <v>358</v>
      </c>
    </row>
    <row r="41" spans="1:10" s="76" customFormat="1" ht="67.5" customHeight="1" x14ac:dyDescent="0.25">
      <c r="A41" s="628">
        <v>3</v>
      </c>
      <c r="B41" s="76" t="s">
        <v>708</v>
      </c>
      <c r="D41" s="76" t="s">
        <v>23</v>
      </c>
      <c r="E41" s="580" t="s">
        <v>107</v>
      </c>
      <c r="F41" s="76" t="s">
        <v>108</v>
      </c>
      <c r="G41" s="76" t="s">
        <v>61</v>
      </c>
      <c r="H41" s="76" t="s">
        <v>23</v>
      </c>
      <c r="I41" s="185" t="s">
        <v>109</v>
      </c>
    </row>
    <row r="42" spans="1:10" s="76" customFormat="1" ht="60" customHeight="1" x14ac:dyDescent="0.25">
      <c r="A42" s="630"/>
      <c r="B42" s="76" t="s">
        <v>708</v>
      </c>
      <c r="D42" s="76" t="s">
        <v>23</v>
      </c>
      <c r="E42" s="580" t="s">
        <v>107</v>
      </c>
      <c r="F42" s="76" t="s">
        <v>108</v>
      </c>
      <c r="G42" s="76" t="s">
        <v>39</v>
      </c>
      <c r="H42" s="76" t="s">
        <v>23</v>
      </c>
      <c r="I42" s="185" t="s">
        <v>111</v>
      </c>
    </row>
    <row r="43" spans="1:10" s="76" customFormat="1" ht="60" customHeight="1" x14ac:dyDescent="0.25">
      <c r="A43" s="628">
        <v>1</v>
      </c>
      <c r="B43" s="76" t="s">
        <v>709</v>
      </c>
      <c r="D43" s="76" t="s">
        <v>23</v>
      </c>
      <c r="E43" s="580" t="s">
        <v>710</v>
      </c>
      <c r="F43" s="76" t="s">
        <v>711</v>
      </c>
      <c r="G43" s="76" t="s">
        <v>61</v>
      </c>
      <c r="H43" s="76" t="s">
        <v>23</v>
      </c>
      <c r="I43" s="185" t="s">
        <v>712</v>
      </c>
    </row>
    <row r="44" spans="1:10" s="76" customFormat="1" ht="60" customHeight="1" x14ac:dyDescent="0.25">
      <c r="A44" s="630"/>
      <c r="B44" s="76" t="s">
        <v>709</v>
      </c>
      <c r="D44" s="76" t="s">
        <v>23</v>
      </c>
      <c r="E44" s="580" t="s">
        <v>710</v>
      </c>
      <c r="F44" s="76" t="s">
        <v>711</v>
      </c>
      <c r="G44" s="76" t="s">
        <v>39</v>
      </c>
      <c r="H44" s="76" t="s">
        <v>23</v>
      </c>
      <c r="I44" s="185" t="s">
        <v>713</v>
      </c>
    </row>
    <row r="45" spans="1:10" s="76" customFormat="1" ht="24.95" customHeight="1" x14ac:dyDescent="0.25">
      <c r="A45" s="177"/>
      <c r="B45" s="178" t="s">
        <v>112</v>
      </c>
      <c r="C45" s="178"/>
      <c r="D45" s="178"/>
      <c r="E45" s="178"/>
      <c r="F45" s="177"/>
      <c r="G45" s="177"/>
      <c r="H45" s="177"/>
      <c r="I45" s="177"/>
      <c r="J45" s="80"/>
    </row>
    <row r="46" spans="1:10" s="198" customFormat="1" ht="53.25" customHeight="1" x14ac:dyDescent="0.25">
      <c r="A46" s="765"/>
      <c r="B46" s="196" t="s">
        <v>360</v>
      </c>
      <c r="C46" s="196"/>
      <c r="D46" s="197"/>
      <c r="E46" s="197" t="s">
        <v>114</v>
      </c>
      <c r="F46" s="197" t="s">
        <v>115</v>
      </c>
      <c r="G46" s="197" t="s">
        <v>61</v>
      </c>
      <c r="H46" s="197" t="s">
        <v>23</v>
      </c>
      <c r="I46" s="197" t="s">
        <v>116</v>
      </c>
      <c r="J46" s="198" t="s">
        <v>714</v>
      </c>
    </row>
    <row r="47" spans="1:10" s="198" customFormat="1" ht="56.25" customHeight="1" x14ac:dyDescent="0.25">
      <c r="A47" s="765"/>
      <c r="B47" s="196" t="s">
        <v>360</v>
      </c>
      <c r="C47" s="196"/>
      <c r="D47" s="197"/>
      <c r="E47" s="197" t="s">
        <v>117</v>
      </c>
      <c r="F47" s="197" t="s">
        <v>115</v>
      </c>
      <c r="G47" s="197" t="s">
        <v>39</v>
      </c>
      <c r="H47" s="197" t="s">
        <v>23</v>
      </c>
      <c r="I47" s="197" t="s">
        <v>118</v>
      </c>
    </row>
    <row r="48" spans="1:10" s="180" customFormat="1" ht="133.5" customHeight="1" x14ac:dyDescent="0.25">
      <c r="A48" s="765">
        <v>1</v>
      </c>
      <c r="B48" s="585" t="s">
        <v>379</v>
      </c>
      <c r="C48" s="585"/>
      <c r="D48" s="585" t="s">
        <v>343</v>
      </c>
      <c r="E48" s="585" t="s">
        <v>120</v>
      </c>
      <c r="F48" s="180" t="s">
        <v>715</v>
      </c>
      <c r="G48" s="180" t="s">
        <v>33</v>
      </c>
      <c r="H48" s="180" t="s">
        <v>23</v>
      </c>
      <c r="I48" s="180" t="s">
        <v>716</v>
      </c>
      <c r="J48" s="180" t="s">
        <v>717</v>
      </c>
    </row>
    <row r="49" spans="1:10" s="180" customFormat="1" ht="133.5" customHeight="1" x14ac:dyDescent="0.25">
      <c r="A49" s="765"/>
      <c r="B49" s="585" t="s">
        <v>379</v>
      </c>
      <c r="C49" s="585"/>
      <c r="D49" s="585" t="s">
        <v>343</v>
      </c>
      <c r="E49" s="585" t="s">
        <v>120</v>
      </c>
      <c r="F49" s="180" t="s">
        <v>715</v>
      </c>
      <c r="G49" s="180" t="s">
        <v>19</v>
      </c>
      <c r="H49" s="180" t="s">
        <v>23</v>
      </c>
      <c r="I49" s="180" t="s">
        <v>358</v>
      </c>
    </row>
    <row r="50" spans="1:10" s="180" customFormat="1" ht="134.25" customHeight="1" x14ac:dyDescent="0.25">
      <c r="A50" s="765"/>
      <c r="B50" s="585" t="s">
        <v>379</v>
      </c>
      <c r="C50" s="585"/>
      <c r="D50" s="585" t="s">
        <v>343</v>
      </c>
      <c r="E50" s="585" t="s">
        <v>120</v>
      </c>
      <c r="F50" s="180" t="s">
        <v>718</v>
      </c>
      <c r="G50" s="180" t="s">
        <v>95</v>
      </c>
      <c r="H50" s="180" t="s">
        <v>719</v>
      </c>
      <c r="I50" s="186" t="s">
        <v>720</v>
      </c>
      <c r="J50" s="582"/>
    </row>
    <row r="51" spans="1:10" s="180" customFormat="1" ht="100.5" customHeight="1" x14ac:dyDescent="0.25">
      <c r="A51" s="765">
        <v>1</v>
      </c>
      <c r="B51" s="585" t="s">
        <v>127</v>
      </c>
      <c r="C51" s="585"/>
      <c r="D51" s="585" t="s">
        <v>343</v>
      </c>
      <c r="E51" s="585" t="s">
        <v>125</v>
      </c>
      <c r="F51" s="180" t="s">
        <v>721</v>
      </c>
      <c r="G51" s="180" t="s">
        <v>61</v>
      </c>
      <c r="H51" s="180" t="s">
        <v>23</v>
      </c>
      <c r="I51" s="180" t="s">
        <v>364</v>
      </c>
      <c r="J51" s="180" t="s">
        <v>722</v>
      </c>
    </row>
    <row r="52" spans="1:10" s="180" customFormat="1" ht="100.5" customHeight="1" x14ac:dyDescent="0.25">
      <c r="A52" s="765"/>
      <c r="B52" s="585" t="s">
        <v>127</v>
      </c>
      <c r="C52" s="585"/>
      <c r="D52" s="585" t="s">
        <v>343</v>
      </c>
      <c r="E52" s="585" t="s">
        <v>125</v>
      </c>
      <c r="F52" s="180" t="s">
        <v>721</v>
      </c>
      <c r="G52" s="180" t="s">
        <v>19</v>
      </c>
      <c r="H52" s="180" t="s">
        <v>137</v>
      </c>
      <c r="I52" s="180" t="s">
        <v>358</v>
      </c>
    </row>
    <row r="53" spans="1:10" s="180" customFormat="1" ht="88.5" customHeight="1" x14ac:dyDescent="0.25">
      <c r="A53" s="765"/>
      <c r="B53" s="585" t="s">
        <v>127</v>
      </c>
      <c r="C53" s="585"/>
      <c r="D53" s="585" t="s">
        <v>343</v>
      </c>
      <c r="E53" s="585" t="s">
        <v>127</v>
      </c>
      <c r="F53" s="180" t="s">
        <v>721</v>
      </c>
      <c r="G53" s="180" t="s">
        <v>95</v>
      </c>
      <c r="H53" s="180" t="s">
        <v>723</v>
      </c>
      <c r="I53" s="186" t="s">
        <v>724</v>
      </c>
    </row>
    <row r="54" spans="1:10" s="180" customFormat="1" ht="76.5" x14ac:dyDescent="0.25">
      <c r="A54" s="765">
        <v>1</v>
      </c>
      <c r="B54" s="585" t="s">
        <v>389</v>
      </c>
      <c r="C54" s="585"/>
      <c r="D54" s="585" t="s">
        <v>343</v>
      </c>
      <c r="E54" s="585" t="s">
        <v>129</v>
      </c>
      <c r="F54" s="180" t="s">
        <v>725</v>
      </c>
      <c r="G54" s="180" t="s">
        <v>61</v>
      </c>
      <c r="H54" s="180" t="s">
        <v>54</v>
      </c>
      <c r="I54" s="180" t="s">
        <v>726</v>
      </c>
      <c r="J54" s="180" t="s">
        <v>727</v>
      </c>
    </row>
    <row r="55" spans="1:10" s="180" customFormat="1" ht="46.5" customHeight="1" x14ac:dyDescent="0.25">
      <c r="A55" s="765"/>
      <c r="B55" s="585" t="s">
        <v>389</v>
      </c>
      <c r="C55" s="585"/>
      <c r="D55" s="585" t="s">
        <v>343</v>
      </c>
      <c r="E55" s="585" t="s">
        <v>129</v>
      </c>
      <c r="F55" s="180" t="s">
        <v>725</v>
      </c>
      <c r="G55" s="180" t="s">
        <v>61</v>
      </c>
      <c r="H55" s="180" t="s">
        <v>392</v>
      </c>
      <c r="I55" s="180" t="s">
        <v>364</v>
      </c>
    </row>
    <row r="56" spans="1:10" s="180" customFormat="1" ht="57" customHeight="1" x14ac:dyDescent="0.25">
      <c r="A56" s="765"/>
      <c r="B56" s="585" t="s">
        <v>389</v>
      </c>
      <c r="C56" s="585"/>
      <c r="D56" s="585" t="s">
        <v>343</v>
      </c>
      <c r="E56" s="585" t="s">
        <v>129</v>
      </c>
      <c r="F56" s="180" t="s">
        <v>725</v>
      </c>
      <c r="G56" s="180" t="s">
        <v>95</v>
      </c>
      <c r="H56" s="180" t="s">
        <v>390</v>
      </c>
      <c r="I56" s="180" t="s">
        <v>728</v>
      </c>
    </row>
    <row r="57" spans="1:10" s="180" customFormat="1" ht="63.75" x14ac:dyDescent="0.25">
      <c r="A57" s="765"/>
      <c r="B57" s="585" t="s">
        <v>389</v>
      </c>
      <c r="C57" s="585"/>
      <c r="D57" s="585" t="s">
        <v>343</v>
      </c>
      <c r="E57" s="585" t="s">
        <v>129</v>
      </c>
      <c r="F57" s="180" t="s">
        <v>725</v>
      </c>
      <c r="G57" s="180" t="s">
        <v>39</v>
      </c>
      <c r="H57" s="180" t="s">
        <v>23</v>
      </c>
      <c r="I57" s="180" t="s">
        <v>729</v>
      </c>
    </row>
    <row r="58" spans="1:10" s="180" customFormat="1" ht="57" customHeight="1" x14ac:dyDescent="0.25">
      <c r="A58" s="765">
        <v>1</v>
      </c>
      <c r="B58" s="585" t="s">
        <v>389</v>
      </c>
      <c r="C58" s="585"/>
      <c r="D58" s="585" t="s">
        <v>343</v>
      </c>
      <c r="E58" s="585" t="s">
        <v>140</v>
      </c>
      <c r="F58" s="162" t="s">
        <v>395</v>
      </c>
      <c r="G58" s="180" t="s">
        <v>396</v>
      </c>
      <c r="H58" s="180" t="s">
        <v>397</v>
      </c>
      <c r="I58" s="180" t="s">
        <v>730</v>
      </c>
    </row>
    <row r="59" spans="1:10" s="180" customFormat="1" ht="57" customHeight="1" x14ac:dyDescent="0.25">
      <c r="A59" s="765"/>
      <c r="B59" s="585" t="s">
        <v>389</v>
      </c>
      <c r="C59" s="585"/>
      <c r="D59" s="585" t="s">
        <v>343</v>
      </c>
      <c r="E59" s="585" t="s">
        <v>140</v>
      </c>
      <c r="F59" s="162" t="s">
        <v>395</v>
      </c>
      <c r="G59" s="180" t="s">
        <v>396</v>
      </c>
      <c r="H59" s="180" t="s">
        <v>399</v>
      </c>
      <c r="I59" s="162" t="s">
        <v>731</v>
      </c>
    </row>
    <row r="60" spans="1:10" s="180" customFormat="1" ht="127.5" x14ac:dyDescent="0.25">
      <c r="A60" s="765"/>
      <c r="B60" s="585" t="s">
        <v>389</v>
      </c>
      <c r="C60" s="585"/>
      <c r="D60" s="585" t="s">
        <v>343</v>
      </c>
      <c r="E60" s="585" t="s">
        <v>140</v>
      </c>
      <c r="F60" s="162" t="s">
        <v>395</v>
      </c>
      <c r="G60" s="180" t="s">
        <v>95</v>
      </c>
      <c r="H60" s="180" t="s">
        <v>23</v>
      </c>
      <c r="I60" s="180" t="s">
        <v>732</v>
      </c>
    </row>
    <row r="61" spans="1:10" s="180" customFormat="1" ht="57.75" customHeight="1" x14ac:dyDescent="0.25">
      <c r="A61" s="765"/>
      <c r="B61" s="585" t="s">
        <v>389</v>
      </c>
      <c r="C61" s="585"/>
      <c r="D61" s="585" t="s">
        <v>343</v>
      </c>
      <c r="E61" s="585" t="s">
        <v>140</v>
      </c>
      <c r="F61" s="162" t="s">
        <v>395</v>
      </c>
      <c r="G61" s="180" t="s">
        <v>95</v>
      </c>
      <c r="H61" s="180" t="s">
        <v>401</v>
      </c>
      <c r="I61" s="180" t="s">
        <v>733</v>
      </c>
    </row>
    <row r="62" spans="1:10" s="180" customFormat="1" ht="57.75" customHeight="1" x14ac:dyDescent="0.25">
      <c r="A62" s="765"/>
      <c r="B62" s="585" t="s">
        <v>389</v>
      </c>
      <c r="C62" s="585"/>
      <c r="D62" s="585" t="s">
        <v>343</v>
      </c>
      <c r="E62" s="585" t="s">
        <v>140</v>
      </c>
      <c r="F62" s="162" t="s">
        <v>734</v>
      </c>
      <c r="G62" s="180" t="s">
        <v>33</v>
      </c>
      <c r="H62" s="180" t="s">
        <v>401</v>
      </c>
      <c r="I62" s="180" t="s">
        <v>735</v>
      </c>
    </row>
    <row r="63" spans="1:10" s="180" customFormat="1" ht="57.75" customHeight="1" x14ac:dyDescent="0.25">
      <c r="A63" s="765"/>
      <c r="B63" s="585" t="s">
        <v>389</v>
      </c>
      <c r="C63" s="585"/>
      <c r="D63" s="585" t="s">
        <v>343</v>
      </c>
      <c r="E63" s="585" t="s">
        <v>140</v>
      </c>
      <c r="F63" s="162" t="s">
        <v>734</v>
      </c>
      <c r="G63" s="180" t="s">
        <v>33</v>
      </c>
      <c r="H63" s="180" t="s">
        <v>407</v>
      </c>
      <c r="I63" s="180" t="s">
        <v>408</v>
      </c>
    </row>
    <row r="64" spans="1:10" s="180" customFormat="1" ht="57.75" customHeight="1" x14ac:dyDescent="0.25">
      <c r="A64" s="765"/>
      <c r="B64" s="585" t="s">
        <v>389</v>
      </c>
      <c r="C64" s="585"/>
      <c r="D64" s="585" t="s">
        <v>343</v>
      </c>
      <c r="E64" s="585" t="s">
        <v>140</v>
      </c>
      <c r="F64" s="162" t="s">
        <v>734</v>
      </c>
      <c r="G64" s="180" t="s">
        <v>19</v>
      </c>
      <c r="H64" s="180" t="s">
        <v>401</v>
      </c>
      <c r="I64" s="180" t="s">
        <v>736</v>
      </c>
    </row>
    <row r="65" spans="1:10" s="180" customFormat="1" ht="57.75" customHeight="1" x14ac:dyDescent="0.25">
      <c r="A65" s="765"/>
      <c r="B65" s="585" t="s">
        <v>389</v>
      </c>
      <c r="C65" s="585"/>
      <c r="D65" s="585" t="s">
        <v>343</v>
      </c>
      <c r="E65" s="585" t="s">
        <v>140</v>
      </c>
      <c r="F65" s="162" t="s">
        <v>734</v>
      </c>
      <c r="G65" s="180" t="s">
        <v>19</v>
      </c>
      <c r="H65" s="180" t="s">
        <v>407</v>
      </c>
      <c r="I65" s="180" t="s">
        <v>737</v>
      </c>
    </row>
    <row r="66" spans="1:10" s="180" customFormat="1" ht="102" x14ac:dyDescent="0.25">
      <c r="A66" s="765">
        <v>1</v>
      </c>
      <c r="B66" s="585" t="s">
        <v>389</v>
      </c>
      <c r="C66" s="585"/>
      <c r="D66" s="585" t="s">
        <v>343</v>
      </c>
      <c r="E66" s="585" t="s">
        <v>153</v>
      </c>
      <c r="F66" s="162" t="s">
        <v>738</v>
      </c>
      <c r="G66" s="180" t="s">
        <v>95</v>
      </c>
      <c r="H66" s="180" t="s">
        <v>401</v>
      </c>
      <c r="I66" s="162" t="s">
        <v>739</v>
      </c>
      <c r="J66" s="180" t="s">
        <v>740</v>
      </c>
    </row>
    <row r="67" spans="1:10" s="180" customFormat="1" ht="114.75" x14ac:dyDescent="0.25">
      <c r="A67" s="765"/>
      <c r="B67" s="585" t="s">
        <v>389</v>
      </c>
      <c r="C67" s="585"/>
      <c r="D67" s="585" t="s">
        <v>343</v>
      </c>
      <c r="E67" s="585" t="s">
        <v>153</v>
      </c>
      <c r="F67" s="162" t="s">
        <v>738</v>
      </c>
      <c r="G67" s="180" t="s">
        <v>95</v>
      </c>
      <c r="H67" s="180" t="s">
        <v>422</v>
      </c>
      <c r="I67" s="162" t="s">
        <v>739</v>
      </c>
      <c r="J67" s="180" t="s">
        <v>741</v>
      </c>
    </row>
    <row r="68" spans="1:10" s="180" customFormat="1" ht="46.5" customHeight="1" x14ac:dyDescent="0.25">
      <c r="A68" s="765"/>
      <c r="B68" s="585" t="s">
        <v>389</v>
      </c>
      <c r="C68" s="585"/>
      <c r="D68" s="585" t="s">
        <v>343</v>
      </c>
      <c r="E68" s="585" t="s">
        <v>153</v>
      </c>
      <c r="F68" s="162" t="s">
        <v>738</v>
      </c>
      <c r="G68" s="180" t="s">
        <v>61</v>
      </c>
      <c r="H68" s="180" t="s">
        <v>422</v>
      </c>
      <c r="I68" s="180" t="s">
        <v>358</v>
      </c>
    </row>
    <row r="69" spans="1:10" s="180" customFormat="1" ht="46.5" customHeight="1" x14ac:dyDescent="0.25">
      <c r="A69" s="765"/>
      <c r="B69" s="585" t="s">
        <v>389</v>
      </c>
      <c r="C69" s="585"/>
      <c r="D69" s="585" t="s">
        <v>343</v>
      </c>
      <c r="E69" s="585" t="s">
        <v>157</v>
      </c>
      <c r="F69" s="162" t="s">
        <v>738</v>
      </c>
      <c r="G69" s="180" t="s">
        <v>61</v>
      </c>
      <c r="H69" s="180" t="s">
        <v>399</v>
      </c>
      <c r="I69" s="187" t="s">
        <v>742</v>
      </c>
    </row>
    <row r="70" spans="1:10" s="180" customFormat="1" ht="102" x14ac:dyDescent="0.25">
      <c r="A70" s="765">
        <v>1</v>
      </c>
      <c r="B70" s="585" t="s">
        <v>389</v>
      </c>
      <c r="C70" s="585"/>
      <c r="D70" s="585" t="s">
        <v>343</v>
      </c>
      <c r="E70" s="585" t="s">
        <v>165</v>
      </c>
      <c r="F70" s="180" t="s">
        <v>743</v>
      </c>
      <c r="G70" s="180" t="s">
        <v>61</v>
      </c>
      <c r="H70" s="180" t="s">
        <v>719</v>
      </c>
      <c r="I70" s="180" t="s">
        <v>744</v>
      </c>
    </row>
    <row r="71" spans="1:10" s="180" customFormat="1" ht="74.25" customHeight="1" x14ac:dyDescent="0.25">
      <c r="A71" s="765"/>
      <c r="B71" s="585" t="s">
        <v>389</v>
      </c>
      <c r="C71" s="585"/>
      <c r="D71" s="585" t="s">
        <v>343</v>
      </c>
      <c r="E71" s="585" t="s">
        <v>165</v>
      </c>
      <c r="F71" s="180" t="s">
        <v>743</v>
      </c>
      <c r="G71" s="180" t="s">
        <v>61</v>
      </c>
      <c r="H71" s="180" t="s">
        <v>20</v>
      </c>
      <c r="I71" s="162" t="s">
        <v>745</v>
      </c>
    </row>
    <row r="72" spans="1:10" s="180" customFormat="1" ht="46.5" customHeight="1" x14ac:dyDescent="0.25">
      <c r="A72" s="765"/>
      <c r="B72" s="585"/>
      <c r="C72" s="585"/>
      <c r="D72" s="585" t="s">
        <v>343</v>
      </c>
      <c r="E72" s="585" t="s">
        <v>165</v>
      </c>
      <c r="F72" s="180" t="s">
        <v>743</v>
      </c>
      <c r="G72" s="180" t="s">
        <v>61</v>
      </c>
      <c r="H72" s="180" t="s">
        <v>20</v>
      </c>
      <c r="I72" s="180" t="s">
        <v>746</v>
      </c>
    </row>
    <row r="73" spans="1:10" s="180" customFormat="1" ht="46.5" customHeight="1" x14ac:dyDescent="0.25">
      <c r="A73" s="765"/>
      <c r="B73" s="585" t="s">
        <v>389</v>
      </c>
      <c r="C73" s="585"/>
      <c r="D73" s="585" t="s">
        <v>343</v>
      </c>
      <c r="E73" s="585" t="s">
        <v>165</v>
      </c>
      <c r="F73" s="180" t="s">
        <v>743</v>
      </c>
      <c r="G73" s="180" t="s">
        <v>95</v>
      </c>
      <c r="H73" s="180" t="s">
        <v>401</v>
      </c>
      <c r="I73" s="180" t="s">
        <v>173</v>
      </c>
    </row>
    <row r="74" spans="1:10" s="180" customFormat="1" ht="46.5" customHeight="1" x14ac:dyDescent="0.25">
      <c r="A74" s="765"/>
      <c r="B74" s="585" t="s">
        <v>389</v>
      </c>
      <c r="C74" s="585"/>
      <c r="D74" s="585" t="s">
        <v>343</v>
      </c>
      <c r="E74" s="585" t="s">
        <v>165</v>
      </c>
      <c r="F74" s="180" t="s">
        <v>743</v>
      </c>
      <c r="G74" s="180" t="s">
        <v>95</v>
      </c>
      <c r="H74" s="180" t="s">
        <v>422</v>
      </c>
      <c r="I74" s="180" t="s">
        <v>358</v>
      </c>
    </row>
    <row r="75" spans="1:10" s="183" customFormat="1" ht="46.5" customHeight="1" x14ac:dyDescent="0.25">
      <c r="A75" s="766">
        <v>1</v>
      </c>
      <c r="B75" s="580" t="s">
        <v>423</v>
      </c>
      <c r="C75" s="580"/>
      <c r="D75" s="76" t="s">
        <v>424</v>
      </c>
      <c r="E75" s="76" t="s">
        <v>174</v>
      </c>
      <c r="F75" s="76" t="s">
        <v>747</v>
      </c>
      <c r="G75" s="76" t="s">
        <v>39</v>
      </c>
      <c r="H75" s="76" t="s">
        <v>23</v>
      </c>
      <c r="I75" s="76" t="s">
        <v>364</v>
      </c>
    </row>
    <row r="76" spans="1:10" s="183" customFormat="1" ht="46.5" customHeight="1" x14ac:dyDescent="0.25">
      <c r="A76" s="766"/>
      <c r="B76" s="580" t="s">
        <v>423</v>
      </c>
      <c r="C76" s="580"/>
      <c r="D76" s="76" t="s">
        <v>424</v>
      </c>
      <c r="E76" s="76" t="s">
        <v>174</v>
      </c>
      <c r="F76" s="76" t="s">
        <v>747</v>
      </c>
      <c r="G76" s="76" t="s">
        <v>61</v>
      </c>
      <c r="H76" s="76" t="s">
        <v>20</v>
      </c>
      <c r="I76" s="76" t="s">
        <v>748</v>
      </c>
    </row>
    <row r="77" spans="1:10" s="183" customFormat="1" ht="46.5" customHeight="1" x14ac:dyDescent="0.25">
      <c r="A77" s="766"/>
      <c r="B77" s="580" t="s">
        <v>423</v>
      </c>
      <c r="C77" s="580"/>
      <c r="D77" s="76" t="s">
        <v>424</v>
      </c>
      <c r="E77" s="76" t="s">
        <v>174</v>
      </c>
      <c r="F77" s="76" t="s">
        <v>747</v>
      </c>
      <c r="G77" s="76" t="s">
        <v>61</v>
      </c>
      <c r="H77" s="76" t="s">
        <v>401</v>
      </c>
      <c r="I77" s="76" t="s">
        <v>749</v>
      </c>
    </row>
    <row r="78" spans="1:10" s="183" customFormat="1" ht="46.5" customHeight="1" x14ac:dyDescent="0.25">
      <c r="A78" s="766"/>
      <c r="B78" s="580"/>
      <c r="C78" s="580"/>
      <c r="D78" s="76" t="s">
        <v>424</v>
      </c>
      <c r="E78" s="76" t="s">
        <v>183</v>
      </c>
      <c r="F78" s="76" t="s">
        <v>186</v>
      </c>
      <c r="G78" s="76" t="s">
        <v>39</v>
      </c>
      <c r="H78" s="76" t="s">
        <v>23</v>
      </c>
      <c r="I78" s="76" t="s">
        <v>429</v>
      </c>
    </row>
    <row r="79" spans="1:10" s="183" customFormat="1" ht="46.5" customHeight="1" x14ac:dyDescent="0.25">
      <c r="A79" s="766">
        <v>1</v>
      </c>
      <c r="B79" s="580" t="s">
        <v>423</v>
      </c>
      <c r="C79" s="580"/>
      <c r="D79" s="76" t="s">
        <v>424</v>
      </c>
      <c r="E79" s="76" t="s">
        <v>183</v>
      </c>
      <c r="F79" s="76" t="s">
        <v>186</v>
      </c>
      <c r="G79" s="76" t="s">
        <v>61</v>
      </c>
      <c r="H79" s="76" t="s">
        <v>23</v>
      </c>
      <c r="I79" s="76" t="s">
        <v>750</v>
      </c>
    </row>
    <row r="80" spans="1:10" s="183" customFormat="1" ht="46.5" customHeight="1" x14ac:dyDescent="0.25">
      <c r="A80" s="766"/>
      <c r="B80" s="580"/>
      <c r="C80" s="580"/>
      <c r="D80" s="76" t="s">
        <v>424</v>
      </c>
      <c r="E80" s="76" t="s">
        <v>183</v>
      </c>
      <c r="F80" s="76" t="s">
        <v>186</v>
      </c>
      <c r="G80" s="76" t="s">
        <v>61</v>
      </c>
      <c r="H80" s="76" t="s">
        <v>401</v>
      </c>
      <c r="I80" s="76" t="s">
        <v>751</v>
      </c>
    </row>
    <row r="81" spans="1:10" s="183" customFormat="1" ht="46.5" customHeight="1" x14ac:dyDescent="0.25">
      <c r="A81" s="766"/>
      <c r="B81" s="580" t="s">
        <v>423</v>
      </c>
      <c r="C81" s="580"/>
      <c r="D81" s="76" t="s">
        <v>424</v>
      </c>
      <c r="E81" s="76" t="s">
        <v>188</v>
      </c>
      <c r="F81" s="76" t="s">
        <v>432</v>
      </c>
      <c r="G81" s="76" t="s">
        <v>95</v>
      </c>
      <c r="H81" s="76" t="s">
        <v>23</v>
      </c>
      <c r="I81" s="76" t="s">
        <v>358</v>
      </c>
    </row>
    <row r="82" spans="1:10" s="183" customFormat="1" ht="46.5" customHeight="1" x14ac:dyDescent="0.25">
      <c r="A82" s="766"/>
      <c r="B82" s="580" t="s">
        <v>423</v>
      </c>
      <c r="C82" s="580"/>
      <c r="D82" s="76" t="s">
        <v>424</v>
      </c>
      <c r="E82" s="76" t="s">
        <v>188</v>
      </c>
      <c r="F82" s="76" t="s">
        <v>432</v>
      </c>
      <c r="G82" s="76" t="s">
        <v>61</v>
      </c>
      <c r="H82" s="76" t="s">
        <v>23</v>
      </c>
      <c r="I82" s="76" t="s">
        <v>752</v>
      </c>
    </row>
    <row r="83" spans="1:10" s="183" customFormat="1" ht="46.5" customHeight="1" x14ac:dyDescent="0.25">
      <c r="A83" s="766"/>
      <c r="B83" s="580" t="s">
        <v>423</v>
      </c>
      <c r="C83" s="580"/>
      <c r="D83" s="76" t="s">
        <v>424</v>
      </c>
      <c r="E83" s="76" t="s">
        <v>188</v>
      </c>
      <c r="F83" s="76" t="s">
        <v>432</v>
      </c>
      <c r="G83" s="76" t="s">
        <v>61</v>
      </c>
      <c r="H83" s="76" t="s">
        <v>401</v>
      </c>
      <c r="I83" s="76" t="s">
        <v>434</v>
      </c>
    </row>
    <row r="84" spans="1:10" s="183" customFormat="1" ht="46.5" customHeight="1" x14ac:dyDescent="0.25">
      <c r="A84" s="766"/>
      <c r="B84" s="580" t="s">
        <v>423</v>
      </c>
      <c r="C84" s="580"/>
      <c r="D84" s="76" t="s">
        <v>753</v>
      </c>
      <c r="E84" s="76" t="s">
        <v>192</v>
      </c>
      <c r="F84" s="76" t="s">
        <v>193</v>
      </c>
      <c r="G84" s="76" t="s">
        <v>39</v>
      </c>
      <c r="H84" s="76" t="s">
        <v>23</v>
      </c>
      <c r="I84" s="76" t="s">
        <v>437</v>
      </c>
    </row>
    <row r="85" spans="1:10" s="183" customFormat="1" ht="46.5" customHeight="1" x14ac:dyDescent="0.25">
      <c r="A85" s="766">
        <v>1</v>
      </c>
      <c r="B85" s="580" t="s">
        <v>423</v>
      </c>
      <c r="C85" s="580"/>
      <c r="D85" s="76" t="s">
        <v>435</v>
      </c>
      <c r="E85" s="76" t="s">
        <v>192</v>
      </c>
      <c r="F85" s="76" t="s">
        <v>193</v>
      </c>
      <c r="G85" s="76" t="s">
        <v>61</v>
      </c>
      <c r="H85" s="76" t="s">
        <v>23</v>
      </c>
      <c r="I85" s="76" t="s">
        <v>438</v>
      </c>
    </row>
    <row r="86" spans="1:10" s="183" customFormat="1" ht="46.5" customHeight="1" x14ac:dyDescent="0.25">
      <c r="A86" s="766"/>
      <c r="B86" s="580" t="s">
        <v>423</v>
      </c>
      <c r="C86" s="580"/>
      <c r="D86" s="76" t="s">
        <v>435</v>
      </c>
      <c r="E86" s="76" t="s">
        <v>192</v>
      </c>
      <c r="F86" s="76" t="s">
        <v>193</v>
      </c>
      <c r="G86" s="76" t="s">
        <v>61</v>
      </c>
      <c r="H86" s="76" t="s">
        <v>401</v>
      </c>
      <c r="I86" s="76" t="s">
        <v>439</v>
      </c>
    </row>
    <row r="87" spans="1:10" s="183" customFormat="1" ht="46.5" customHeight="1" x14ac:dyDescent="0.25">
      <c r="A87" s="766">
        <v>1</v>
      </c>
      <c r="B87" s="580" t="s">
        <v>423</v>
      </c>
      <c r="C87" s="580"/>
      <c r="D87" s="76" t="s">
        <v>435</v>
      </c>
      <c r="E87" s="76" t="s">
        <v>195</v>
      </c>
      <c r="F87" s="76" t="s">
        <v>196</v>
      </c>
      <c r="G87" s="76" t="s">
        <v>39</v>
      </c>
      <c r="H87" s="76" t="s">
        <v>23</v>
      </c>
      <c r="I87" s="76" t="s">
        <v>429</v>
      </c>
    </row>
    <row r="88" spans="1:10" s="183" customFormat="1" ht="46.5" customHeight="1" x14ac:dyDescent="0.25">
      <c r="A88" s="766"/>
      <c r="B88" s="580" t="s">
        <v>423</v>
      </c>
      <c r="C88" s="580"/>
      <c r="D88" s="76" t="s">
        <v>435</v>
      </c>
      <c r="E88" s="76" t="s">
        <v>195</v>
      </c>
      <c r="F88" s="76" t="s">
        <v>196</v>
      </c>
      <c r="G88" s="76" t="s">
        <v>61</v>
      </c>
      <c r="H88" s="76" t="s">
        <v>23</v>
      </c>
      <c r="I88" s="76" t="s">
        <v>754</v>
      </c>
    </row>
    <row r="89" spans="1:10" s="183" customFormat="1" ht="46.5" customHeight="1" x14ac:dyDescent="0.25">
      <c r="A89" s="766"/>
      <c r="B89" s="580" t="s">
        <v>423</v>
      </c>
      <c r="C89" s="580"/>
      <c r="D89" s="76" t="s">
        <v>435</v>
      </c>
      <c r="E89" s="76" t="s">
        <v>195</v>
      </c>
      <c r="F89" s="76" t="s">
        <v>196</v>
      </c>
      <c r="G89" s="76" t="s">
        <v>61</v>
      </c>
      <c r="H89" s="76" t="s">
        <v>401</v>
      </c>
      <c r="I89" s="76" t="s">
        <v>755</v>
      </c>
    </row>
    <row r="90" spans="1:10" s="180" customFormat="1" ht="46.5" customHeight="1" x14ac:dyDescent="0.25">
      <c r="A90" s="765">
        <v>1</v>
      </c>
      <c r="B90" s="585" t="s">
        <v>474</v>
      </c>
      <c r="C90" s="585"/>
      <c r="D90" s="585" t="s">
        <v>23</v>
      </c>
      <c r="E90" s="585" t="s">
        <v>199</v>
      </c>
      <c r="F90" s="180" t="s">
        <v>478</v>
      </c>
      <c r="G90" s="180" t="s">
        <v>180</v>
      </c>
      <c r="H90" s="180" t="s">
        <v>23</v>
      </c>
      <c r="I90" s="180" t="s">
        <v>364</v>
      </c>
      <c r="J90" s="180" t="s">
        <v>756</v>
      </c>
    </row>
    <row r="91" spans="1:10" s="180" customFormat="1" ht="135" customHeight="1" x14ac:dyDescent="0.25">
      <c r="A91" s="765"/>
      <c r="B91" s="585" t="s">
        <v>474</v>
      </c>
      <c r="C91" s="585"/>
      <c r="D91" s="585" t="s">
        <v>23</v>
      </c>
      <c r="E91" s="585" t="s">
        <v>199</v>
      </c>
      <c r="F91" s="180" t="s">
        <v>478</v>
      </c>
      <c r="G91" s="180" t="s">
        <v>39</v>
      </c>
      <c r="H91" s="180" t="s">
        <v>23</v>
      </c>
      <c r="I91" s="180" t="s">
        <v>757</v>
      </c>
    </row>
    <row r="92" spans="1:10" s="180" customFormat="1" ht="135" customHeight="1" x14ac:dyDescent="0.25">
      <c r="A92" s="582"/>
      <c r="B92" s="585" t="s">
        <v>474</v>
      </c>
      <c r="C92" s="585"/>
      <c r="D92" s="585" t="s">
        <v>23</v>
      </c>
      <c r="E92" s="585" t="s">
        <v>203</v>
      </c>
      <c r="F92" s="180" t="s">
        <v>758</v>
      </c>
      <c r="G92" s="180" t="s">
        <v>33</v>
      </c>
      <c r="H92" s="180" t="s">
        <v>23</v>
      </c>
      <c r="I92" s="180" t="s">
        <v>759</v>
      </c>
    </row>
    <row r="93" spans="1:10" s="180" customFormat="1" ht="87.75" customHeight="1" x14ac:dyDescent="0.25">
      <c r="A93" s="582"/>
      <c r="B93" s="585" t="s">
        <v>474</v>
      </c>
      <c r="C93" s="585"/>
      <c r="D93" s="585" t="s">
        <v>23</v>
      </c>
      <c r="E93" s="585" t="s">
        <v>203</v>
      </c>
      <c r="F93" s="180" t="s">
        <v>758</v>
      </c>
      <c r="G93" s="180" t="s">
        <v>39</v>
      </c>
      <c r="H93" s="180" t="s">
        <v>23</v>
      </c>
      <c r="I93" s="186" t="s">
        <v>760</v>
      </c>
    </row>
    <row r="94" spans="1:10" s="180" customFormat="1" ht="46.5" customHeight="1" x14ac:dyDescent="0.25">
      <c r="A94" s="765">
        <v>1</v>
      </c>
      <c r="B94" s="585" t="s">
        <v>474</v>
      </c>
      <c r="C94" s="585"/>
      <c r="D94" s="585" t="s">
        <v>23</v>
      </c>
      <c r="E94" s="585" t="s">
        <v>207</v>
      </c>
      <c r="F94" s="180" t="s">
        <v>761</v>
      </c>
      <c r="G94" s="180" t="s">
        <v>180</v>
      </c>
      <c r="H94" s="180" t="s">
        <v>23</v>
      </c>
      <c r="I94" s="180" t="s">
        <v>364</v>
      </c>
    </row>
    <row r="95" spans="1:10" s="180" customFormat="1" ht="112.5" customHeight="1" x14ac:dyDescent="0.25">
      <c r="A95" s="765"/>
      <c r="B95" s="585" t="s">
        <v>474</v>
      </c>
      <c r="C95" s="585"/>
      <c r="D95" s="585" t="s">
        <v>23</v>
      </c>
      <c r="E95" s="585" t="s">
        <v>207</v>
      </c>
      <c r="F95" s="180" t="s">
        <v>761</v>
      </c>
      <c r="G95" s="180" t="s">
        <v>39</v>
      </c>
      <c r="H95" s="180" t="s">
        <v>23</v>
      </c>
      <c r="I95" s="186" t="s">
        <v>762</v>
      </c>
    </row>
    <row r="96" spans="1:10" s="180" customFormat="1" ht="46.5" customHeight="1" x14ac:dyDescent="0.25">
      <c r="A96" s="765"/>
      <c r="B96" s="585" t="s">
        <v>474</v>
      </c>
      <c r="C96" s="585"/>
      <c r="D96" s="585" t="s">
        <v>23</v>
      </c>
      <c r="E96" s="585" t="s">
        <v>475</v>
      </c>
      <c r="F96" s="180" t="s">
        <v>763</v>
      </c>
      <c r="G96" s="180" t="s">
        <v>33</v>
      </c>
      <c r="H96" s="180" t="s">
        <v>54</v>
      </c>
      <c r="I96" s="180" t="s">
        <v>370</v>
      </c>
    </row>
    <row r="97" spans="1:10" s="180" customFormat="1" ht="112.5" customHeight="1" x14ac:dyDescent="0.25">
      <c r="A97" s="765"/>
      <c r="B97" s="585" t="s">
        <v>474</v>
      </c>
      <c r="C97" s="585"/>
      <c r="D97" s="585"/>
      <c r="E97" s="585" t="s">
        <v>475</v>
      </c>
      <c r="F97" s="180" t="s">
        <v>763</v>
      </c>
      <c r="G97" s="180" t="s">
        <v>39</v>
      </c>
      <c r="H97" s="180" t="s">
        <v>54</v>
      </c>
      <c r="I97" s="186" t="s">
        <v>764</v>
      </c>
    </row>
    <row r="98" spans="1:10" s="76" customFormat="1" ht="24.95" customHeight="1" x14ac:dyDescent="0.25">
      <c r="A98" s="177"/>
      <c r="B98" s="178" t="s">
        <v>225</v>
      </c>
      <c r="C98" s="178"/>
      <c r="D98" s="178"/>
      <c r="E98" s="178"/>
      <c r="F98" s="177"/>
      <c r="G98" s="177"/>
      <c r="H98" s="177"/>
      <c r="I98" s="177"/>
      <c r="J98" s="80"/>
    </row>
    <row r="99" spans="1:10" s="75" customFormat="1" ht="87" customHeight="1" x14ac:dyDescent="0.25">
      <c r="A99" s="707"/>
      <c r="B99" s="762" t="s">
        <v>765</v>
      </c>
      <c r="C99" s="580"/>
      <c r="D99" s="585" t="s">
        <v>23</v>
      </c>
      <c r="E99" s="580" t="s">
        <v>766</v>
      </c>
      <c r="F99" s="84" t="s">
        <v>767</v>
      </c>
      <c r="G99" s="84" t="s">
        <v>768</v>
      </c>
      <c r="H99" s="84" t="s">
        <v>769</v>
      </c>
      <c r="I99" s="84" t="s">
        <v>770</v>
      </c>
      <c r="J99" s="73" t="s">
        <v>771</v>
      </c>
    </row>
    <row r="100" spans="1:10" s="75" customFormat="1" ht="60" customHeight="1" x14ac:dyDescent="0.25">
      <c r="A100" s="707"/>
      <c r="B100" s="762"/>
      <c r="C100" s="580"/>
      <c r="D100" s="585" t="s">
        <v>23</v>
      </c>
      <c r="E100" s="580"/>
      <c r="F100" s="84" t="s">
        <v>772</v>
      </c>
      <c r="G100" s="84" t="s">
        <v>768</v>
      </c>
      <c r="H100" s="84" t="s">
        <v>769</v>
      </c>
      <c r="I100" s="84" t="s">
        <v>773</v>
      </c>
      <c r="J100" s="73"/>
    </row>
    <row r="101" spans="1:10" s="75" customFormat="1" ht="48" customHeight="1" x14ac:dyDescent="0.25">
      <c r="A101" s="707"/>
      <c r="B101" s="762"/>
      <c r="C101" s="580"/>
      <c r="D101" s="585" t="s">
        <v>23</v>
      </c>
      <c r="E101" s="580" t="s">
        <v>774</v>
      </c>
      <c r="F101" s="76" t="s">
        <v>775</v>
      </c>
      <c r="G101" s="76" t="s">
        <v>768</v>
      </c>
      <c r="H101" s="76"/>
      <c r="I101" s="76" t="s">
        <v>776</v>
      </c>
      <c r="J101" s="76"/>
    </row>
    <row r="102" spans="1:10" s="75" customFormat="1" ht="48" customHeight="1" x14ac:dyDescent="0.25">
      <c r="A102" s="707">
        <v>1</v>
      </c>
      <c r="B102" s="580" t="s">
        <v>485</v>
      </c>
      <c r="C102" s="580"/>
      <c r="D102" s="580" t="s">
        <v>23</v>
      </c>
      <c r="E102" s="580" t="s">
        <v>17</v>
      </c>
      <c r="F102" s="77" t="s">
        <v>27</v>
      </c>
      <c r="G102" s="76" t="s">
        <v>19</v>
      </c>
      <c r="H102" s="586" t="s">
        <v>20</v>
      </c>
      <c r="I102" s="76" t="s">
        <v>364</v>
      </c>
      <c r="J102" s="76"/>
    </row>
    <row r="103" spans="1:10" ht="63.75" customHeight="1" x14ac:dyDescent="0.2">
      <c r="A103" s="707"/>
      <c r="B103" s="580" t="s">
        <v>485</v>
      </c>
      <c r="C103" s="580"/>
      <c r="D103" s="580" t="s">
        <v>23</v>
      </c>
      <c r="E103" s="580" t="s">
        <v>17</v>
      </c>
      <c r="F103" s="77" t="s">
        <v>27</v>
      </c>
      <c r="G103" s="77" t="s">
        <v>22</v>
      </c>
      <c r="H103" s="147" t="s">
        <v>23</v>
      </c>
      <c r="I103" s="77" t="s">
        <v>486</v>
      </c>
      <c r="J103" s="188"/>
    </row>
    <row r="104" spans="1:10" s="189" customFormat="1" ht="60" customHeight="1" x14ac:dyDescent="0.25">
      <c r="A104" s="764">
        <v>2</v>
      </c>
      <c r="B104" s="580" t="s">
        <v>485</v>
      </c>
      <c r="C104" s="580"/>
      <c r="D104" s="189" t="s">
        <v>507</v>
      </c>
      <c r="E104" s="189" t="s">
        <v>519</v>
      </c>
      <c r="F104" s="189" t="s">
        <v>520</v>
      </c>
      <c r="G104" s="189" t="s">
        <v>39</v>
      </c>
      <c r="H104" s="189" t="s">
        <v>23</v>
      </c>
      <c r="I104" s="190" t="s">
        <v>358</v>
      </c>
    </row>
    <row r="105" spans="1:10" s="189" customFormat="1" ht="60" customHeight="1" x14ac:dyDescent="0.25">
      <c r="A105" s="764"/>
      <c r="B105" s="580" t="s">
        <v>485</v>
      </c>
      <c r="C105" s="580"/>
      <c r="D105" s="189" t="s">
        <v>507</v>
      </c>
      <c r="E105" s="189" t="s">
        <v>519</v>
      </c>
      <c r="F105" s="189" t="s">
        <v>520</v>
      </c>
      <c r="G105" s="189" t="s">
        <v>61</v>
      </c>
      <c r="H105" s="189" t="s">
        <v>23</v>
      </c>
      <c r="I105" s="190" t="s">
        <v>521</v>
      </c>
    </row>
    <row r="106" spans="1:10" s="75" customFormat="1" ht="57.75" customHeight="1" x14ac:dyDescent="0.25">
      <c r="A106" s="707">
        <v>1</v>
      </c>
      <c r="B106" s="195" t="s">
        <v>777</v>
      </c>
      <c r="C106" s="195"/>
      <c r="D106" s="195" t="s">
        <v>778</v>
      </c>
      <c r="E106" s="195" t="s">
        <v>227</v>
      </c>
      <c r="F106" s="77" t="s">
        <v>779</v>
      </c>
      <c r="G106" s="77" t="s">
        <v>33</v>
      </c>
      <c r="H106" s="77"/>
      <c r="I106" s="77" t="s">
        <v>229</v>
      </c>
      <c r="J106" s="162" t="s">
        <v>494</v>
      </c>
    </row>
    <row r="107" spans="1:10" s="75" customFormat="1" ht="57.75" customHeight="1" x14ac:dyDescent="0.25">
      <c r="A107" s="707"/>
      <c r="B107" s="195" t="s">
        <v>777</v>
      </c>
      <c r="C107" s="195"/>
      <c r="D107" s="580" t="s">
        <v>778</v>
      </c>
      <c r="E107" s="195" t="s">
        <v>227</v>
      </c>
      <c r="F107" s="77" t="s">
        <v>779</v>
      </c>
      <c r="G107" s="77" t="s">
        <v>19</v>
      </c>
      <c r="H107" s="77"/>
      <c r="I107" s="77" t="s">
        <v>780</v>
      </c>
      <c r="J107" s="162"/>
    </row>
    <row r="108" spans="1:10" ht="81.75" customHeight="1" x14ac:dyDescent="0.2">
      <c r="A108" s="707">
        <v>2</v>
      </c>
      <c r="B108" s="195" t="s">
        <v>777</v>
      </c>
      <c r="C108" s="195"/>
      <c r="D108" s="580" t="s">
        <v>778</v>
      </c>
      <c r="E108" s="580" t="s">
        <v>227</v>
      </c>
      <c r="F108" s="77" t="s">
        <v>495</v>
      </c>
      <c r="G108" s="77" t="s">
        <v>33</v>
      </c>
      <c r="H108" s="77"/>
      <c r="I108" s="77" t="s">
        <v>781</v>
      </c>
      <c r="J108" s="162" t="s">
        <v>494</v>
      </c>
    </row>
    <row r="109" spans="1:10" ht="81.75" customHeight="1" x14ac:dyDescent="0.2">
      <c r="A109" s="707"/>
      <c r="B109" s="195" t="s">
        <v>777</v>
      </c>
      <c r="C109" s="195"/>
      <c r="D109" s="580" t="s">
        <v>778</v>
      </c>
      <c r="E109" s="580" t="s">
        <v>227</v>
      </c>
      <c r="F109" s="77" t="s">
        <v>495</v>
      </c>
      <c r="G109" s="77" t="s">
        <v>19</v>
      </c>
      <c r="H109" s="77"/>
      <c r="I109" s="77" t="s">
        <v>780</v>
      </c>
      <c r="J109" s="162"/>
    </row>
    <row r="110" spans="1:10" ht="81.75" customHeight="1" x14ac:dyDescent="0.2">
      <c r="A110" s="707">
        <v>3</v>
      </c>
      <c r="B110" s="195" t="s">
        <v>777</v>
      </c>
      <c r="C110" s="195"/>
      <c r="D110" s="580" t="s">
        <v>778</v>
      </c>
      <c r="E110" s="580" t="s">
        <v>227</v>
      </c>
      <c r="F110" s="73" t="s">
        <v>235</v>
      </c>
      <c r="G110" s="77" t="s">
        <v>39</v>
      </c>
      <c r="H110" s="77" t="s">
        <v>20</v>
      </c>
      <c r="I110" s="77" t="s">
        <v>364</v>
      </c>
      <c r="J110" s="162"/>
    </row>
    <row r="111" spans="1:10" ht="76.5" x14ac:dyDescent="0.2">
      <c r="A111" s="707"/>
      <c r="B111" s="195" t="s">
        <v>777</v>
      </c>
      <c r="C111" s="195"/>
      <c r="D111" s="580" t="s">
        <v>778</v>
      </c>
      <c r="E111" s="580" t="s">
        <v>227</v>
      </c>
      <c r="F111" s="73" t="s">
        <v>235</v>
      </c>
      <c r="G111" s="98" t="s">
        <v>33</v>
      </c>
      <c r="H111" s="293" t="s">
        <v>23</v>
      </c>
      <c r="I111" s="73" t="s">
        <v>236</v>
      </c>
      <c r="J111" s="294"/>
    </row>
    <row r="112" spans="1:10" ht="97.5" customHeight="1" x14ac:dyDescent="0.2">
      <c r="A112" s="707">
        <v>4</v>
      </c>
      <c r="B112" s="195" t="s">
        <v>777</v>
      </c>
      <c r="C112" s="195"/>
      <c r="D112" s="580" t="s">
        <v>778</v>
      </c>
      <c r="E112" s="580" t="s">
        <v>227</v>
      </c>
      <c r="F112" s="73" t="s">
        <v>237</v>
      </c>
      <c r="G112" s="98" t="s">
        <v>33</v>
      </c>
      <c r="H112" s="293" t="s">
        <v>23</v>
      </c>
      <c r="I112" s="73" t="s">
        <v>238</v>
      </c>
      <c r="J112" s="294"/>
    </row>
    <row r="113" spans="1:10" ht="97.5" customHeight="1" x14ac:dyDescent="0.2">
      <c r="A113" s="707"/>
      <c r="B113" s="195" t="s">
        <v>777</v>
      </c>
      <c r="C113" s="195"/>
      <c r="D113" s="580" t="s">
        <v>778</v>
      </c>
      <c r="E113" s="580" t="s">
        <v>227</v>
      </c>
      <c r="F113" s="73" t="s">
        <v>237</v>
      </c>
      <c r="G113" s="98" t="s">
        <v>19</v>
      </c>
      <c r="H113" s="293" t="s">
        <v>20</v>
      </c>
      <c r="I113" s="73" t="s">
        <v>782</v>
      </c>
      <c r="J113" s="294"/>
    </row>
    <row r="114" spans="1:10" ht="102" x14ac:dyDescent="0.2">
      <c r="A114" s="707">
        <v>5</v>
      </c>
      <c r="B114" s="195" t="s">
        <v>777</v>
      </c>
      <c r="C114" s="195"/>
      <c r="D114" s="580" t="s">
        <v>783</v>
      </c>
      <c r="E114" s="580" t="s">
        <v>227</v>
      </c>
      <c r="F114" s="98" t="s">
        <v>784</v>
      </c>
      <c r="G114" s="98" t="s">
        <v>33</v>
      </c>
      <c r="H114" s="293" t="s">
        <v>23</v>
      </c>
      <c r="I114" s="98" t="s">
        <v>500</v>
      </c>
      <c r="J114" s="188" t="s">
        <v>785</v>
      </c>
    </row>
    <row r="115" spans="1:10" ht="38.25" x14ac:dyDescent="0.2">
      <c r="A115" s="707"/>
      <c r="B115" s="195" t="s">
        <v>777</v>
      </c>
      <c r="C115" s="195"/>
      <c r="D115" s="580" t="s">
        <v>783</v>
      </c>
      <c r="E115" s="580" t="s">
        <v>227</v>
      </c>
      <c r="F115" s="98" t="s">
        <v>784</v>
      </c>
      <c r="G115" s="98" t="s">
        <v>19</v>
      </c>
      <c r="H115" s="293" t="s">
        <v>23</v>
      </c>
      <c r="I115" s="98" t="s">
        <v>364</v>
      </c>
      <c r="J115" s="188"/>
    </row>
    <row r="116" spans="1:10" s="192" customFormat="1" ht="60" customHeight="1" x14ac:dyDescent="0.25">
      <c r="A116" s="763">
        <v>1</v>
      </c>
      <c r="B116" s="191" t="s">
        <v>786</v>
      </c>
      <c r="C116" s="191"/>
      <c r="D116" s="192" t="s">
        <v>23</v>
      </c>
      <c r="E116" s="192" t="s">
        <v>502</v>
      </c>
      <c r="F116" s="192" t="s">
        <v>503</v>
      </c>
      <c r="G116" s="192" t="s">
        <v>61</v>
      </c>
      <c r="H116" s="192" t="s">
        <v>23</v>
      </c>
      <c r="I116" s="193" t="s">
        <v>504</v>
      </c>
    </row>
    <row r="117" spans="1:10" s="192" customFormat="1" ht="60" customHeight="1" x14ac:dyDescent="0.25">
      <c r="A117" s="763"/>
      <c r="B117" s="191" t="s">
        <v>786</v>
      </c>
      <c r="C117" s="191"/>
      <c r="D117" s="192" t="s">
        <v>23</v>
      </c>
      <c r="E117" s="192" t="s">
        <v>502</v>
      </c>
      <c r="F117" s="192" t="s">
        <v>503</v>
      </c>
      <c r="G117" s="192" t="s">
        <v>39</v>
      </c>
      <c r="H117" s="192" t="s">
        <v>23</v>
      </c>
      <c r="I117" s="193" t="s">
        <v>505</v>
      </c>
    </row>
    <row r="118" spans="1:10" s="189" customFormat="1" ht="60" customHeight="1" x14ac:dyDescent="0.25">
      <c r="A118" s="764">
        <v>1</v>
      </c>
      <c r="B118" s="194" t="s">
        <v>787</v>
      </c>
      <c r="C118" s="194"/>
      <c r="D118" s="189" t="s">
        <v>507</v>
      </c>
      <c r="E118" s="189" t="s">
        <v>264</v>
      </c>
      <c r="F118" s="189" t="s">
        <v>508</v>
      </c>
      <c r="G118" s="189" t="s">
        <v>61</v>
      </c>
      <c r="H118" s="189" t="s">
        <v>23</v>
      </c>
      <c r="I118" s="190" t="s">
        <v>358</v>
      </c>
    </row>
    <row r="119" spans="1:10" s="189" customFormat="1" ht="60" customHeight="1" x14ac:dyDescent="0.25">
      <c r="A119" s="764"/>
      <c r="B119" s="194" t="s">
        <v>787</v>
      </c>
      <c r="C119" s="194"/>
      <c r="D119" s="189" t="s">
        <v>507</v>
      </c>
      <c r="E119" s="189" t="s">
        <v>264</v>
      </c>
      <c r="F119" s="189" t="s">
        <v>508</v>
      </c>
      <c r="G119" s="189" t="s">
        <v>39</v>
      </c>
      <c r="H119" s="189" t="s">
        <v>23</v>
      </c>
      <c r="I119" s="190" t="s">
        <v>267</v>
      </c>
    </row>
    <row r="120" spans="1:10" s="189" customFormat="1" ht="60" customHeight="1" x14ac:dyDescent="0.25">
      <c r="A120" s="764">
        <v>2</v>
      </c>
      <c r="B120" s="194" t="s">
        <v>787</v>
      </c>
      <c r="C120" s="194"/>
      <c r="D120" s="189" t="s">
        <v>509</v>
      </c>
      <c r="E120" s="189" t="s">
        <v>270</v>
      </c>
      <c r="F120" s="189" t="s">
        <v>510</v>
      </c>
      <c r="G120" s="189" t="s">
        <v>61</v>
      </c>
      <c r="H120" s="189" t="s">
        <v>23</v>
      </c>
      <c r="I120" s="190" t="s">
        <v>272</v>
      </c>
    </row>
    <row r="121" spans="1:10" s="189" customFormat="1" ht="60" customHeight="1" x14ac:dyDescent="0.25">
      <c r="A121" s="764"/>
      <c r="B121" s="194" t="s">
        <v>787</v>
      </c>
      <c r="C121" s="194"/>
      <c r="D121" s="189" t="s">
        <v>509</v>
      </c>
      <c r="E121" s="189" t="s">
        <v>270</v>
      </c>
      <c r="F121" s="189" t="s">
        <v>510</v>
      </c>
      <c r="G121" s="189" t="s">
        <v>39</v>
      </c>
      <c r="H121" s="189" t="s">
        <v>23</v>
      </c>
      <c r="I121" s="190" t="s">
        <v>358</v>
      </c>
    </row>
    <row r="122" spans="1:10" s="189" customFormat="1" ht="60" customHeight="1" x14ac:dyDescent="0.25">
      <c r="A122" s="764">
        <v>3</v>
      </c>
      <c r="B122" s="194" t="s">
        <v>787</v>
      </c>
      <c r="C122" s="194"/>
      <c r="D122" s="189" t="s">
        <v>511</v>
      </c>
      <c r="E122" s="189" t="s">
        <v>276</v>
      </c>
      <c r="F122" s="189" t="s">
        <v>512</v>
      </c>
      <c r="G122" s="189" t="s">
        <v>61</v>
      </c>
      <c r="H122" s="189" t="s">
        <v>23</v>
      </c>
      <c r="I122" s="190" t="s">
        <v>278</v>
      </c>
    </row>
    <row r="123" spans="1:10" s="189" customFormat="1" ht="60" customHeight="1" x14ac:dyDescent="0.25">
      <c r="A123" s="764"/>
      <c r="B123" s="194" t="s">
        <v>787</v>
      </c>
      <c r="C123" s="194"/>
      <c r="D123" s="189" t="s">
        <v>511</v>
      </c>
      <c r="E123" s="189" t="s">
        <v>276</v>
      </c>
      <c r="F123" s="189" t="s">
        <v>512</v>
      </c>
      <c r="G123" s="189" t="s">
        <v>39</v>
      </c>
      <c r="H123" s="189" t="s">
        <v>23</v>
      </c>
      <c r="I123" s="190" t="s">
        <v>280</v>
      </c>
    </row>
    <row r="124" spans="1:10" s="189" customFormat="1" ht="60" customHeight="1" x14ac:dyDescent="0.25">
      <c r="A124" s="764">
        <v>4</v>
      </c>
      <c r="B124" s="194" t="s">
        <v>787</v>
      </c>
      <c r="C124" s="194"/>
      <c r="D124" s="189" t="s">
        <v>513</v>
      </c>
      <c r="E124" s="189" t="s">
        <v>282</v>
      </c>
      <c r="F124" s="189" t="s">
        <v>514</v>
      </c>
      <c r="G124" s="189" t="s">
        <v>61</v>
      </c>
      <c r="H124" s="189" t="s">
        <v>23</v>
      </c>
      <c r="I124" s="190" t="s">
        <v>358</v>
      </c>
    </row>
    <row r="125" spans="1:10" s="189" customFormat="1" ht="60" customHeight="1" x14ac:dyDescent="0.25">
      <c r="A125" s="764"/>
      <c r="B125" s="194" t="s">
        <v>787</v>
      </c>
      <c r="C125" s="194"/>
      <c r="D125" s="189" t="s">
        <v>513</v>
      </c>
      <c r="E125" s="189" t="s">
        <v>282</v>
      </c>
      <c r="F125" s="189" t="s">
        <v>514</v>
      </c>
      <c r="G125" s="189" t="s">
        <v>39</v>
      </c>
      <c r="H125" s="189" t="s">
        <v>23</v>
      </c>
      <c r="I125" s="190" t="s">
        <v>286</v>
      </c>
    </row>
    <row r="126" spans="1:10" s="192" customFormat="1" ht="60" customHeight="1" x14ac:dyDescent="0.25">
      <c r="A126" s="763">
        <v>5</v>
      </c>
      <c r="B126" s="194" t="s">
        <v>787</v>
      </c>
      <c r="C126" s="194"/>
      <c r="D126" s="192" t="s">
        <v>515</v>
      </c>
      <c r="E126" s="192" t="s">
        <v>246</v>
      </c>
      <c r="F126" s="192" t="s">
        <v>516</v>
      </c>
      <c r="G126" s="192" t="s">
        <v>61</v>
      </c>
      <c r="H126" s="192" t="s">
        <v>23</v>
      </c>
      <c r="I126" s="193" t="s">
        <v>358</v>
      </c>
    </row>
    <row r="127" spans="1:10" s="192" customFormat="1" ht="60" customHeight="1" x14ac:dyDescent="0.25">
      <c r="A127" s="763"/>
      <c r="B127" s="194" t="s">
        <v>787</v>
      </c>
      <c r="C127" s="194"/>
      <c r="D127" s="192" t="s">
        <v>515</v>
      </c>
      <c r="E127" s="192" t="s">
        <v>246</v>
      </c>
      <c r="F127" s="192" t="s">
        <v>516</v>
      </c>
      <c r="G127" s="192" t="s">
        <v>39</v>
      </c>
      <c r="H127" s="192" t="s">
        <v>23</v>
      </c>
      <c r="I127" s="193" t="s">
        <v>517</v>
      </c>
    </row>
    <row r="128" spans="1:10" ht="38.25" x14ac:dyDescent="0.2">
      <c r="A128" s="761">
        <v>1</v>
      </c>
      <c r="B128" s="762" t="s">
        <v>287</v>
      </c>
      <c r="C128" s="580"/>
      <c r="D128" s="100" t="s">
        <v>23</v>
      </c>
      <c r="F128" s="580" t="s">
        <v>788</v>
      </c>
      <c r="G128" s="580" t="s">
        <v>39</v>
      </c>
      <c r="H128" s="293" t="s">
        <v>23</v>
      </c>
      <c r="I128" s="580" t="s">
        <v>524</v>
      </c>
      <c r="J128" s="294"/>
    </row>
    <row r="129" spans="1:9" ht="38.25" x14ac:dyDescent="0.2">
      <c r="A129" s="761"/>
      <c r="B129" s="762"/>
      <c r="C129" s="580"/>
      <c r="D129" s="100" t="s">
        <v>23</v>
      </c>
      <c r="F129" s="580" t="s">
        <v>788</v>
      </c>
      <c r="G129" s="580" t="s">
        <v>22</v>
      </c>
      <c r="H129" s="293" t="s">
        <v>23</v>
      </c>
      <c r="I129" s="180" t="s">
        <v>364</v>
      </c>
    </row>
    <row r="130" spans="1:9" ht="38.25" x14ac:dyDescent="0.2">
      <c r="A130" s="761">
        <v>1</v>
      </c>
      <c r="B130" s="762"/>
      <c r="C130" s="580"/>
      <c r="D130" s="100" t="s">
        <v>23</v>
      </c>
      <c r="F130" s="580" t="s">
        <v>789</v>
      </c>
      <c r="G130" s="580" t="s">
        <v>39</v>
      </c>
      <c r="H130" s="293" t="s">
        <v>23</v>
      </c>
      <c r="I130" s="580" t="s">
        <v>790</v>
      </c>
    </row>
    <row r="131" spans="1:9" ht="38.25" x14ac:dyDescent="0.2">
      <c r="A131" s="761"/>
      <c r="B131" s="762"/>
      <c r="C131" s="580"/>
      <c r="D131" s="100" t="s">
        <v>23</v>
      </c>
      <c r="F131" s="580" t="s">
        <v>789</v>
      </c>
      <c r="G131" s="580" t="s">
        <v>22</v>
      </c>
      <c r="H131" s="293" t="s">
        <v>23</v>
      </c>
      <c r="I131" s="180" t="s">
        <v>364</v>
      </c>
    </row>
    <row r="132" spans="1:9" ht="63.75" x14ac:dyDescent="0.2">
      <c r="A132" s="761">
        <v>1</v>
      </c>
      <c r="B132" s="762"/>
      <c r="C132" s="580"/>
      <c r="D132" s="100" t="s">
        <v>23</v>
      </c>
      <c r="F132" s="580" t="s">
        <v>527</v>
      </c>
      <c r="G132" s="580" t="s">
        <v>39</v>
      </c>
      <c r="H132" s="293" t="s">
        <v>23</v>
      </c>
      <c r="I132" s="580" t="s">
        <v>528</v>
      </c>
    </row>
    <row r="133" spans="1:9" ht="25.5" x14ac:dyDescent="0.2">
      <c r="A133" s="761"/>
      <c r="B133" s="762"/>
      <c r="C133" s="580"/>
      <c r="D133" s="100" t="s">
        <v>23</v>
      </c>
      <c r="F133" s="580" t="s">
        <v>527</v>
      </c>
      <c r="G133" s="580" t="s">
        <v>22</v>
      </c>
      <c r="H133" s="293" t="s">
        <v>23</v>
      </c>
      <c r="I133" s="180" t="s">
        <v>364</v>
      </c>
    </row>
    <row r="134" spans="1:9" ht="38.25" x14ac:dyDescent="0.2">
      <c r="A134" s="761">
        <v>1</v>
      </c>
      <c r="B134" s="762"/>
      <c r="C134" s="580"/>
      <c r="D134" s="100" t="s">
        <v>23</v>
      </c>
      <c r="F134" s="580" t="s">
        <v>791</v>
      </c>
      <c r="G134" s="580" t="s">
        <v>39</v>
      </c>
      <c r="H134" s="293" t="s">
        <v>23</v>
      </c>
      <c r="I134" s="580" t="s">
        <v>296</v>
      </c>
    </row>
    <row r="135" spans="1:9" ht="38.25" x14ac:dyDescent="0.2">
      <c r="A135" s="761"/>
      <c r="B135" s="762"/>
      <c r="C135" s="580"/>
      <c r="D135" s="100" t="s">
        <v>23</v>
      </c>
      <c r="F135" s="580" t="s">
        <v>791</v>
      </c>
      <c r="G135" s="580" t="s">
        <v>22</v>
      </c>
      <c r="H135" s="293" t="s">
        <v>23</v>
      </c>
      <c r="I135" s="180" t="s">
        <v>364</v>
      </c>
    </row>
    <row r="136" spans="1:9" ht="25.5" x14ac:dyDescent="0.2">
      <c r="A136" s="761">
        <v>1</v>
      </c>
      <c r="B136" s="762"/>
      <c r="C136" s="580"/>
      <c r="D136" s="100" t="s">
        <v>23</v>
      </c>
      <c r="F136" s="580" t="s">
        <v>297</v>
      </c>
      <c r="G136" s="580" t="s">
        <v>39</v>
      </c>
      <c r="H136" s="293" t="s">
        <v>23</v>
      </c>
      <c r="I136" s="580" t="s">
        <v>298</v>
      </c>
    </row>
    <row r="137" spans="1:9" ht="25.5" x14ac:dyDescent="0.2">
      <c r="A137" s="761"/>
      <c r="B137" s="762"/>
      <c r="C137" s="580"/>
      <c r="D137" s="100" t="s">
        <v>23</v>
      </c>
      <c r="F137" s="580" t="s">
        <v>297</v>
      </c>
      <c r="G137" s="580" t="s">
        <v>22</v>
      </c>
      <c r="H137" s="293" t="s">
        <v>23</v>
      </c>
      <c r="I137" s="180" t="s">
        <v>364</v>
      </c>
    </row>
  </sheetData>
  <mergeCells count="58">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 ref="A46:A47"/>
    <mergeCell ref="A37:A38"/>
    <mergeCell ref="A39:A40"/>
    <mergeCell ref="A43:A44"/>
    <mergeCell ref="A41:A42"/>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6:A17"/>
    <mergeCell ref="A18:A19"/>
    <mergeCell ref="B25:B34"/>
    <mergeCell ref="A33:A34"/>
    <mergeCell ref="A31:A32"/>
    <mergeCell ref="A20:A21"/>
    <mergeCell ref="A22:A23"/>
    <mergeCell ref="B10:B2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5F8A09-7D03-41F1-B065-BF36E9A7FD26}">
  <ds:schemaRefs>
    <ds:schemaRef ds:uri="http://schemas.microsoft.com/sharepoint/v3/contenttype/forms"/>
  </ds:schemaRefs>
</ds:datastoreItem>
</file>

<file path=customXml/itemProps2.xml><?xml version="1.0" encoding="utf-8"?>
<ds:datastoreItem xmlns:ds="http://schemas.openxmlformats.org/officeDocument/2006/customXml" ds:itemID="{1046363A-31CB-4B9D-82F4-AB498D35579D}">
  <ds:schemaRefs>
    <ds:schemaRef ds:uri="2eb717c4-e9b3-40eb-a54d-95a9779b22cd"/>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515f5682-4d06-4fc2-bc6f-f45a17d4ec42"/>
    <ds:schemaRef ds:uri="http://schemas.microsoft.com/office/2006/metadata/properties"/>
    <ds:schemaRef ds:uri="http://www.w3.org/XML/1998/namespace"/>
    <ds:schemaRef ds:uri="http://purl.org/dc/dcmitype/"/>
    <ds:schemaRef ds:uri="d237e1cb-b423-4f78-bee9-d36b9b38daee"/>
  </ds:schemaRefs>
</ds:datastoreItem>
</file>

<file path=customXml/itemProps3.xml><?xml version="1.0" encoding="utf-8"?>
<ds:datastoreItem xmlns:ds="http://schemas.openxmlformats.org/officeDocument/2006/customXml" ds:itemID="{72B79486-F708-4E27-B3AE-3E8C27B50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NEW integrated RA (S + L)</vt:lpstr>
      <vt:lpstr>Coverpage</vt:lpstr>
      <vt:lpstr>Guidance Risk Assessment Tool</vt:lpstr>
      <vt:lpstr>Overview and guidance</vt:lpstr>
      <vt:lpstr>Indiv. cert. Risk Assessment</vt:lpstr>
      <vt:lpstr>Risk assessment l1</vt:lpstr>
      <vt:lpstr>Sheet2</vt:lpstr>
      <vt:lpstr>Group risk assessment L0</vt:lpstr>
      <vt:lpstr>Dashboard</vt:lpstr>
      <vt:lpstr>Basic Risk Assessment DATASHEET</vt:lpstr>
      <vt:lpstr>Supply Chain _Guidance</vt:lpstr>
      <vt:lpstr>Supply Chain_Risk Assessment</vt:lpstr>
      <vt:lpstr>Coverpage!Print_Area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Felix Krussmann</cp:lastModifiedBy>
  <cp:revision/>
  <dcterms:created xsi:type="dcterms:W3CDTF">2018-12-05T13:53:38Z</dcterms:created>
  <dcterms:modified xsi:type="dcterms:W3CDTF">2021-12-24T08:28:53Z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