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22"/>
  <workbookPr filterPrivacy="1"/>
  <xr:revisionPtr revIDLastSave="0" documentId="8_{38953A15-72E8-4741-A14F-28AA95A9EC47}" xr6:coauthVersionLast="47" xr6:coauthVersionMax="47" xr10:uidLastSave="{00000000-0000-0000-0000-000000000000}"/>
  <bookViews>
    <workbookView xWindow="28680" yWindow="-120" windowWidth="29040" windowHeight="15840" xr2:uid="{00000000-000D-0000-FFFF-FFFF00000000}"/>
  </bookViews>
  <sheets>
    <sheet name="Data sheet" sheetId="3" r:id="rId1"/>
    <sheet name="Raw data" sheetId="1" state="hidden" r:id="rId2"/>
  </sheets>
  <externalReferences>
    <externalReference r:id="rId3"/>
    <externalReference r:id="rId4"/>
    <externalReference r:id="rId5"/>
    <externalReference r:id="rId6"/>
  </externalReferences>
  <definedNames>
    <definedName name="_xlnm._FilterDatabase" localSheetId="1" hidden="1">'Raw data'!$B$2:$H$100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1" l="1"/>
  <c r="H20" i="1"/>
  <c r="H26" i="1"/>
  <c r="H30" i="1"/>
  <c r="H34" i="1"/>
  <c r="H42" i="1"/>
  <c r="H46" i="1"/>
  <c r="H50" i="1"/>
  <c r="H72" i="1"/>
  <c r="H78" i="1"/>
  <c r="G16" i="1"/>
  <c r="G20" i="1"/>
  <c r="G26" i="1"/>
  <c r="G30" i="1"/>
  <c r="G34" i="1"/>
  <c r="G42" i="1"/>
  <c r="G46" i="1"/>
  <c r="G50" i="1"/>
  <c r="G72" i="1"/>
  <c r="G78" i="1"/>
  <c r="H10" i="1"/>
  <c r="G10" i="1"/>
  <c r="H15" i="1"/>
  <c r="H19" i="1"/>
  <c r="H25" i="1"/>
  <c r="H29" i="1"/>
  <c r="H33" i="1"/>
  <c r="H41" i="1"/>
  <c r="H45" i="1"/>
  <c r="H49" i="1"/>
  <c r="H71" i="1"/>
  <c r="H77" i="1"/>
  <c r="G15" i="1"/>
  <c r="G19" i="1"/>
  <c r="G25" i="1"/>
  <c r="G29" i="1"/>
  <c r="G33" i="1"/>
  <c r="G41" i="1"/>
  <c r="G45" i="1"/>
  <c r="G49" i="1"/>
  <c r="G71" i="1"/>
  <c r="G77" i="1"/>
  <c r="H9" i="1"/>
  <c r="G9" i="1"/>
  <c r="H54" i="1" l="1"/>
  <c r="H88" i="1"/>
  <c r="H86" i="1"/>
  <c r="H100" i="1"/>
  <c r="H96" i="1"/>
  <c r="H92" i="1"/>
  <c r="H58" i="1"/>
  <c r="H66" i="1"/>
  <c r="H90" i="1"/>
  <c r="H12" i="1"/>
  <c r="G54" i="1"/>
  <c r="G88" i="1"/>
  <c r="G86" i="1"/>
  <c r="G100" i="1"/>
  <c r="G96" i="1"/>
  <c r="G92" i="1"/>
  <c r="G58" i="1"/>
  <c r="G66" i="1"/>
  <c r="G90" i="1"/>
  <c r="G12" i="1"/>
  <c r="H64" i="1"/>
  <c r="G64" i="1"/>
  <c r="G53" i="1"/>
  <c r="H53" i="1"/>
  <c r="G87" i="1"/>
  <c r="H87" i="1"/>
  <c r="G85" i="1"/>
  <c r="H85" i="1"/>
  <c r="G99" i="1"/>
  <c r="H99" i="1"/>
  <c r="G95" i="1"/>
  <c r="H95" i="1"/>
  <c r="G91" i="1"/>
  <c r="H91" i="1"/>
  <c r="G57" i="1"/>
  <c r="H57" i="1"/>
  <c r="G65" i="1"/>
  <c r="H65" i="1"/>
  <c r="G89" i="1"/>
  <c r="H89" i="1"/>
  <c r="G11" i="1"/>
  <c r="H11" i="1"/>
  <c r="H63" i="1"/>
  <c r="G63" i="1"/>
  <c r="H8" i="1" l="1"/>
  <c r="H24" i="1"/>
  <c r="H28" i="1"/>
  <c r="H32" i="1"/>
  <c r="H40" i="1"/>
  <c r="H60" i="1"/>
  <c r="H70" i="1"/>
  <c r="H76" i="1"/>
  <c r="H82" i="1"/>
  <c r="H6" i="1"/>
  <c r="G8" i="1"/>
  <c r="G24" i="1"/>
  <c r="G28" i="1"/>
  <c r="G32" i="1"/>
  <c r="G40" i="1"/>
  <c r="G60" i="1"/>
  <c r="G70" i="1"/>
  <c r="G76" i="1"/>
  <c r="G82" i="1"/>
  <c r="G6" i="1"/>
  <c r="H7" i="1"/>
  <c r="H23" i="1"/>
  <c r="H27" i="1"/>
  <c r="H31" i="1"/>
  <c r="H39" i="1"/>
  <c r="H59" i="1"/>
  <c r="H69" i="1"/>
  <c r="H75" i="1"/>
  <c r="H81" i="1"/>
  <c r="H5" i="1"/>
  <c r="G7" i="1"/>
  <c r="G23" i="1"/>
  <c r="G27" i="1"/>
  <c r="G31" i="1"/>
  <c r="G39" i="1"/>
  <c r="G59" i="1"/>
  <c r="G69" i="1"/>
  <c r="G75" i="1"/>
  <c r="G81" i="1"/>
  <c r="G5" i="1"/>
  <c r="H44" i="1" l="1"/>
  <c r="H22" i="1"/>
  <c r="H62" i="1"/>
  <c r="H68" i="1"/>
  <c r="H4" i="1"/>
  <c r="H80" i="1"/>
  <c r="H84" i="1"/>
  <c r="H14" i="1"/>
  <c r="H94" i="1"/>
  <c r="H38" i="1"/>
  <c r="H36" i="1"/>
  <c r="H74" i="1"/>
  <c r="H48" i="1"/>
  <c r="H98" i="1"/>
  <c r="H18" i="1"/>
  <c r="H56" i="1"/>
  <c r="H52" i="1"/>
  <c r="G44" i="1"/>
  <c r="G22" i="1"/>
  <c r="G62" i="1"/>
  <c r="G68" i="1"/>
  <c r="G4" i="1"/>
  <c r="G80" i="1"/>
  <c r="G84" i="1"/>
  <c r="G14" i="1"/>
  <c r="G94" i="1"/>
  <c r="G38" i="1"/>
  <c r="G36" i="1"/>
  <c r="G74" i="1"/>
  <c r="G48" i="1"/>
  <c r="G98" i="1"/>
  <c r="G18" i="1"/>
  <c r="G56" i="1"/>
  <c r="G52" i="1"/>
  <c r="H43" i="1"/>
  <c r="H21" i="1"/>
  <c r="H61" i="1"/>
  <c r="H67" i="1"/>
  <c r="H3" i="1"/>
  <c r="H79" i="1"/>
  <c r="H83" i="1"/>
  <c r="H13" i="1"/>
  <c r="H93" i="1"/>
  <c r="H37" i="1"/>
  <c r="H35" i="1"/>
  <c r="H73" i="1"/>
  <c r="H47" i="1"/>
  <c r="H97" i="1"/>
  <c r="H17" i="1"/>
  <c r="H55" i="1"/>
  <c r="H51" i="1"/>
  <c r="G43" i="1"/>
  <c r="G21" i="1"/>
  <c r="G61" i="1"/>
  <c r="G67" i="1"/>
  <c r="G3" i="1"/>
  <c r="G79" i="1"/>
  <c r="G83" i="1"/>
  <c r="G13" i="1"/>
  <c r="G93" i="1"/>
  <c r="G37" i="1"/>
  <c r="G35" i="1"/>
  <c r="G73" i="1"/>
  <c r="G47" i="1"/>
  <c r="G97" i="1"/>
  <c r="G17" i="1"/>
  <c r="G55" i="1"/>
  <c r="G51" i="1"/>
</calcChain>
</file>

<file path=xl/sharedStrings.xml><?xml version="1.0" encoding="utf-8"?>
<sst xmlns="http://schemas.openxmlformats.org/spreadsheetml/2006/main" count="799" uniqueCount="49">
  <si>
    <t>Country</t>
  </si>
  <si>
    <t>Sector</t>
  </si>
  <si>
    <t>Labour type</t>
  </si>
  <si>
    <t>Risk level</t>
  </si>
  <si>
    <t>Total risk score</t>
  </si>
  <si>
    <t>Structural risk</t>
  </si>
  <si>
    <t>Risk in practice</t>
  </si>
  <si>
    <t>Brazil</t>
  </si>
  <si>
    <t>Coffee</t>
  </si>
  <si>
    <t>Forced labor</t>
  </si>
  <si>
    <t>High Risk</t>
  </si>
  <si>
    <t>Child labor</t>
  </si>
  <si>
    <t>Medium Risk</t>
  </si>
  <si>
    <t>Cocoa</t>
  </si>
  <si>
    <t>Cameroon</t>
  </si>
  <si>
    <t>Banana</t>
  </si>
  <si>
    <t>China</t>
  </si>
  <si>
    <t>Tea</t>
  </si>
  <si>
    <t>Medium risk</t>
  </si>
  <si>
    <t>Colombia</t>
  </si>
  <si>
    <t>Costa Rica</t>
  </si>
  <si>
    <t>Low Risk</t>
  </si>
  <si>
    <t>Côte d'Ivoire</t>
  </si>
  <si>
    <t>Dominican Republic</t>
  </si>
  <si>
    <t>Ecuador</t>
  </si>
  <si>
    <t>El Salvador</t>
  </si>
  <si>
    <t>Ethiopia</t>
  </si>
  <si>
    <t>Ghana</t>
  </si>
  <si>
    <t>Guatemala</t>
  </si>
  <si>
    <t>Honduras</t>
  </si>
  <si>
    <t>India</t>
  </si>
  <si>
    <t>Indonesia</t>
  </si>
  <si>
    <t>Low risk</t>
  </si>
  <si>
    <t>Kenya</t>
  </si>
  <si>
    <t>Malawi</t>
  </si>
  <si>
    <t>Mexico</t>
  </si>
  <si>
    <t>Nicaragua</t>
  </si>
  <si>
    <t>Nigeria</t>
  </si>
  <si>
    <t>Panama</t>
  </si>
  <si>
    <t>Peru</t>
  </si>
  <si>
    <t>Rwanda</t>
  </si>
  <si>
    <t>Sri Lanka</t>
  </si>
  <si>
    <t>Tanzania</t>
  </si>
  <si>
    <t>Turkey</t>
  </si>
  <si>
    <t>Uganda</t>
  </si>
  <si>
    <t>Viet Nam</t>
  </si>
  <si>
    <t>Vietnam</t>
  </si>
  <si>
    <t>Zimbabwe</t>
  </si>
  <si>
    <t xml:space="preserve">This risk map presents risks at a country level, and not on a sub-national or individual producer level. It relies in part on data provided by third parties, and is subject to further revision and refinement. The purpose of this risk map is to adapt mitigation actions to risk context and to adapt requirements and assurance activities based on risk levels. It is not designed  to indicate the presence or absence of the indicated issues in a country, to make sourcing decisions, or for any other purpose.
This document and its contents are by Rainforest Alliance and is licensed under https://creativecommons.org/licenses/by-nc-sa/4.0.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</si>
</sst>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font>
      <sz val="11"/>
      <color theme="1"/>
      <name val="Calibri"/>
      <family val="2"/>
      <scheme val="minor"/>
    </font>
    <font>
      <sz val="10"/>
      <color theme="1"/>
      <name val="Century Gothic"/>
      <family val="2"/>
    </font>
    <font>
      <b/>
      <sz val="10"/>
      <color theme="0"/>
      <name val="Century Gothic"/>
      <family val="2"/>
    </font>
    <font>
      <sz val="10"/>
      <color theme="5" tint="-0.249977111117893"/>
      <name val="Century Gothic"/>
      <family val="2"/>
    </font>
    <font>
      <sz val="10"/>
      <color theme="5" tint="-0.499984740745262"/>
      <name val="Century Gothic"/>
      <family val="2"/>
    </font>
    <font>
      <sz val="10"/>
      <color theme="9" tint="-0.249977111117893"/>
      <name val="Century Gothic"/>
      <family val="2"/>
    </font>
    <font>
      <sz val="10"/>
      <color theme="7"/>
      <name val="Century Gothic"/>
      <family val="2"/>
    </font>
    <font>
      <sz val="11"/>
      <color theme="1"/>
      <name val="Calibri"/>
      <family val="2"/>
      <scheme val="minor"/>
    </font>
  </fonts>
  <fills count="3">
    <fill>
      <patternFill patternType="none"/>
    </fill>
    <fill>
      <patternFill patternType="gray125"/>
    </fill>
    <fill>
      <patternFill patternType="solid">
        <fgColor theme="9" tint="-0.249977111117893"/>
        <bgColor indexed="64"/>
      </patternFill>
    </fill>
  </fills>
  <borders count="8">
    <border>
      <left/>
      <right/>
      <top/>
      <bottom/>
      <diagonal/>
    </border>
    <border>
      <left/>
      <right/>
      <top style="thin">
        <color theme="6" tint="0.39997558519241921"/>
      </top>
      <bottom/>
      <diagonal/>
    </border>
    <border>
      <left/>
      <right style="thin">
        <color theme="6" tint="0.39997558519241921"/>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s>
  <cellStyleXfs count="2">
    <xf numFmtId="0" fontId="0" fillId="0" borderId="0"/>
    <xf numFmtId="9" fontId="7" fillId="0" borderId="0" applyFont="0" applyFill="0" applyBorder="0" applyAlignment="0" applyProtection="0"/>
  </cellStyleXfs>
  <cellXfs count="26">
    <xf numFmtId="0" fontId="0" fillId="0" borderId="0" xfId="0"/>
    <xf numFmtId="164" fontId="0" fillId="0" borderId="0" xfId="0" applyNumberFormat="1"/>
    <xf numFmtId="164" fontId="0" fillId="0" borderId="0" xfId="0" applyNumberFormat="1" applyAlignment="1">
      <alignment horizontal="right"/>
    </xf>
    <xf numFmtId="0" fontId="0" fillId="0" borderId="0" xfId="0" applyAlignment="1">
      <alignment horizontal="right"/>
    </xf>
    <xf numFmtId="0" fontId="1" fillId="0" borderId="0" xfId="0" applyFont="1"/>
    <xf numFmtId="164" fontId="1" fillId="0" borderId="0" xfId="0" applyNumberFormat="1" applyFont="1" applyAlignment="1">
      <alignment horizontal="right"/>
    </xf>
    <xf numFmtId="164" fontId="1" fillId="0" borderId="0" xfId="0" applyNumberFormat="1" applyFont="1"/>
    <xf numFmtId="0" fontId="2" fillId="2" borderId="0" xfId="0" applyFont="1" applyFill="1" applyBorder="1"/>
    <xf numFmtId="0" fontId="2" fillId="2" borderId="0" xfId="0" applyFont="1" applyFill="1" applyBorder="1" applyAlignment="1">
      <alignment horizontal="right"/>
    </xf>
    <xf numFmtId="0" fontId="2" fillId="2" borderId="2" xfId="0" applyFont="1" applyFill="1" applyBorder="1"/>
    <xf numFmtId="0" fontId="1" fillId="0" borderId="1" xfId="0" applyFont="1" applyFill="1" applyBorder="1"/>
    <xf numFmtId="164" fontId="1" fillId="0" borderId="1" xfId="0" applyNumberFormat="1" applyFont="1" applyFill="1" applyBorder="1" applyAlignment="1">
      <alignment horizontal="right"/>
    </xf>
    <xf numFmtId="164" fontId="1" fillId="0" borderId="1" xfId="0" applyNumberFormat="1" applyFont="1" applyFill="1" applyBorder="1"/>
    <xf numFmtId="0" fontId="3" fillId="0" borderId="0" xfId="0" applyFont="1"/>
    <xf numFmtId="0" fontId="4" fillId="0" borderId="0" xfId="0" applyFont="1"/>
    <xf numFmtId="0" fontId="5" fillId="0" borderId="0" xfId="0" applyFont="1"/>
    <xf numFmtId="0" fontId="6" fillId="0" borderId="0" xfId="0" applyFont="1"/>
    <xf numFmtId="9" fontId="0" fillId="0" borderId="0" xfId="1" applyFont="1"/>
    <xf numFmtId="164" fontId="0" fillId="2" borderId="0" xfId="0" applyNumberFormat="1" applyFill="1" applyAlignment="1">
      <alignment horizontal="left"/>
    </xf>
    <xf numFmtId="0" fontId="0" fillId="2" borderId="0" xfId="0" applyFill="1" applyAlignment="1">
      <alignment horizontal="left"/>
    </xf>
    <xf numFmtId="0" fontId="0" fillId="0" borderId="3" xfId="0" applyBorder="1" applyAlignment="1">
      <alignment vertical="top" wrapText="1"/>
    </xf>
    <xf numFmtId="0" fontId="0" fillId="0" borderId="4" xfId="0" applyBorder="1" applyAlignment="1">
      <alignment vertical="top"/>
    </xf>
    <xf numFmtId="0" fontId="0" fillId="0" borderId="5" xfId="0" applyBorder="1" applyAlignment="1">
      <alignment vertical="top"/>
    </xf>
    <xf numFmtId="0" fontId="0" fillId="0" borderId="0" xfId="0" applyBorder="1" applyAlignment="1">
      <alignment vertical="top"/>
    </xf>
    <xf numFmtId="0" fontId="0" fillId="0" borderId="6" xfId="0" applyBorder="1" applyAlignment="1">
      <alignment vertical="top"/>
    </xf>
    <xf numFmtId="0" fontId="0" fillId="0" borderId="7" xfId="0" applyBorder="1" applyAlignment="1">
      <alignment vertical="top"/>
    </xf>
  </cellXfs>
  <cellStyles count="2">
    <cellStyle name="Normal" xfId="0" builtinId="0"/>
    <cellStyle name="Percent" xfId="1" builtinId="5"/>
  </cellStyles>
  <dxfs count="19">
    <dxf>
      <font>
        <b val="0"/>
        <i val="0"/>
        <strike val="0"/>
        <condense val="0"/>
        <extend val="0"/>
        <outline val="0"/>
        <shadow val="0"/>
        <u val="none"/>
        <vertAlign val="baseline"/>
        <sz val="10"/>
        <color theme="1"/>
        <name val="Century Gothic"/>
        <family val="2"/>
        <scheme val="none"/>
      </font>
      <numFmt numFmtId="164" formatCode="0.0"/>
      <fill>
        <patternFill patternType="none">
          <bgColor auto="1"/>
        </patternFill>
      </fill>
      <border diagonalUp="0" diagonalDown="0" outline="0">
        <left/>
        <right style="thin">
          <color theme="6" tint="0.39997558519241921"/>
        </right>
        <top style="thin">
          <color theme="6" tint="0.39997558519241921"/>
        </top>
        <bottom/>
      </border>
    </dxf>
    <dxf>
      <font>
        <b val="0"/>
        <i val="0"/>
        <strike val="0"/>
        <condense val="0"/>
        <extend val="0"/>
        <outline val="0"/>
        <shadow val="0"/>
        <u val="none"/>
        <vertAlign val="baseline"/>
        <sz val="10"/>
        <color theme="1"/>
        <name val="Century Gothic"/>
        <family val="2"/>
        <scheme val="none"/>
      </font>
      <fill>
        <patternFill patternType="none">
          <bgColor auto="1"/>
        </patternFill>
      </fill>
      <border diagonalUp="0" diagonalDown="0" outline="0">
        <left/>
        <right/>
        <top style="thin">
          <color theme="6" tint="0.39997558519241921"/>
        </top>
        <bottom/>
      </border>
    </dxf>
    <dxf>
      <font>
        <b val="0"/>
        <i val="0"/>
        <strike val="0"/>
        <condense val="0"/>
        <extend val="0"/>
        <outline val="0"/>
        <shadow val="0"/>
        <u val="none"/>
        <vertAlign val="baseline"/>
        <sz val="10"/>
        <color theme="1"/>
        <name val="Century Gothic"/>
        <family val="2"/>
        <scheme val="none"/>
      </font>
      <numFmt numFmtId="164" formatCode="0.0"/>
      <fill>
        <patternFill patternType="none">
          <bgColor auto="1"/>
        </patternFill>
      </fill>
      <alignment horizontal="right" vertical="bottom" textRotation="0" wrapText="0" indent="0" justifyLastLine="0" shrinkToFit="0" readingOrder="0"/>
      <border diagonalUp="0" diagonalDown="0" outline="0">
        <left/>
        <right/>
        <top style="thin">
          <color theme="6" tint="0.39997558519241921"/>
        </top>
        <bottom/>
      </border>
    </dxf>
    <dxf>
      <font>
        <b val="0"/>
        <i val="0"/>
        <strike val="0"/>
        <condense val="0"/>
        <extend val="0"/>
        <outline val="0"/>
        <shadow val="0"/>
        <u val="none"/>
        <vertAlign val="baseline"/>
        <sz val="10"/>
        <color theme="1"/>
        <name val="Century Gothic"/>
        <family val="2"/>
        <scheme val="none"/>
      </font>
      <fill>
        <patternFill patternType="none">
          <bgColor auto="1"/>
        </patternFill>
      </fill>
      <border diagonalUp="0" diagonalDown="0" outline="0">
        <left/>
        <right/>
        <top style="thin">
          <color theme="6" tint="0.39997558519241921"/>
        </top>
        <bottom/>
      </border>
    </dxf>
    <dxf>
      <font>
        <b val="0"/>
        <i val="0"/>
        <strike val="0"/>
        <condense val="0"/>
        <extend val="0"/>
        <outline val="0"/>
        <shadow val="0"/>
        <u val="none"/>
        <vertAlign val="baseline"/>
        <sz val="10"/>
        <color theme="1"/>
        <name val="Century Gothic"/>
        <family val="2"/>
        <scheme val="none"/>
      </font>
      <fill>
        <patternFill patternType="none">
          <bgColor auto="1"/>
        </patternFill>
      </fill>
      <border diagonalUp="0" diagonalDown="0" outline="0">
        <left/>
        <right/>
        <top style="thin">
          <color theme="6" tint="0.39997558519241921"/>
        </top>
        <bottom/>
      </border>
    </dxf>
    <dxf>
      <font>
        <b val="0"/>
        <i val="0"/>
        <strike val="0"/>
        <condense val="0"/>
        <extend val="0"/>
        <outline val="0"/>
        <shadow val="0"/>
        <u val="none"/>
        <vertAlign val="baseline"/>
        <sz val="10"/>
        <color theme="1"/>
        <name val="Century Gothic"/>
        <family val="2"/>
        <scheme val="none"/>
      </font>
      <fill>
        <patternFill patternType="none">
          <bgColor auto="1"/>
        </patternFill>
      </fill>
      <border diagonalUp="0" diagonalDown="0" outline="0">
        <left/>
        <right/>
        <top style="thin">
          <color theme="6" tint="0.39997558519241921"/>
        </top>
        <bottom/>
      </border>
    </dxf>
    <dxf>
      <font>
        <b val="0"/>
        <i val="0"/>
        <strike val="0"/>
        <condense val="0"/>
        <extend val="0"/>
        <outline val="0"/>
        <shadow val="0"/>
        <u val="none"/>
        <vertAlign val="baseline"/>
        <sz val="10"/>
        <color theme="1"/>
        <name val="Century Gothic"/>
        <family val="2"/>
        <scheme val="none"/>
      </font>
      <fill>
        <patternFill patternType="none">
          <bgColor auto="1"/>
        </patternFill>
      </fill>
      <border diagonalUp="0" diagonalDown="0" outline="0">
        <left/>
        <right/>
        <top style="thin">
          <color theme="6" tint="0.39997558519241921"/>
        </top>
        <bottom/>
      </border>
    </dxf>
    <dxf>
      <border outline="0">
        <left style="thin">
          <color theme="6" tint="0.39997558519241921"/>
        </left>
        <top style="thin">
          <color theme="6" tint="0.39997558519241921"/>
        </top>
        <bottom style="thin">
          <color theme="6" tint="0.39997558519241921"/>
        </bottom>
      </border>
    </dxf>
    <dxf>
      <font>
        <b val="0"/>
        <i val="0"/>
        <strike val="0"/>
        <condense val="0"/>
        <extend val="0"/>
        <outline val="0"/>
        <shadow val="0"/>
        <u val="none"/>
        <vertAlign val="baseline"/>
        <sz val="10"/>
        <color theme="1"/>
        <name val="Century Gothic"/>
        <family val="2"/>
        <scheme val="none"/>
      </font>
      <fill>
        <patternFill patternType="none">
          <bgColor auto="1"/>
        </patternFill>
      </fill>
    </dxf>
    <dxf>
      <font>
        <b/>
        <i val="0"/>
        <strike val="0"/>
        <condense val="0"/>
        <extend val="0"/>
        <outline val="0"/>
        <shadow val="0"/>
        <u val="none"/>
        <vertAlign val="baseline"/>
        <sz val="10"/>
        <color theme="0"/>
        <name val="Century Gothic"/>
        <family val="2"/>
        <scheme val="none"/>
      </font>
      <fill>
        <patternFill patternType="solid">
          <fgColor indexed="64"/>
          <bgColor theme="9" tint="-0.249977111117893"/>
        </patternFill>
      </fill>
    </dxf>
    <dxf>
      <font>
        <strike val="0"/>
        <outline val="0"/>
        <shadow val="0"/>
        <u val="none"/>
        <vertAlign val="baseline"/>
        <sz val="10"/>
        <color theme="1"/>
        <name val="Century Gothic"/>
        <family val="2"/>
        <scheme val="none"/>
      </font>
      <numFmt numFmtId="164" formatCode="0.0"/>
    </dxf>
    <dxf>
      <font>
        <strike val="0"/>
        <outline val="0"/>
        <shadow val="0"/>
        <u val="none"/>
        <vertAlign val="baseline"/>
        <sz val="10"/>
        <color theme="1"/>
        <name val="Century Gothic"/>
        <family val="2"/>
        <scheme val="none"/>
      </font>
      <numFmt numFmtId="164" formatCode="0.0"/>
    </dxf>
    <dxf>
      <font>
        <strike val="0"/>
        <outline val="0"/>
        <shadow val="0"/>
        <u val="none"/>
        <vertAlign val="baseline"/>
        <sz val="10"/>
        <color theme="1"/>
        <name val="Century Gothic"/>
        <family val="2"/>
        <scheme val="none"/>
      </font>
      <numFmt numFmtId="164" formatCode="0.0"/>
      <alignment horizontal="right" vertical="bottom" textRotation="0" wrapText="0" indent="0" justifyLastLine="0" shrinkToFit="0" readingOrder="0"/>
    </dxf>
    <dxf>
      <font>
        <strike val="0"/>
        <outline val="0"/>
        <shadow val="0"/>
        <u val="none"/>
        <vertAlign val="baseline"/>
        <sz val="10"/>
        <color theme="1"/>
        <name val="Century Gothic"/>
        <family val="2"/>
        <scheme val="none"/>
      </font>
    </dxf>
    <dxf>
      <font>
        <strike val="0"/>
        <outline val="0"/>
        <shadow val="0"/>
        <u val="none"/>
        <vertAlign val="baseline"/>
        <sz val="10"/>
        <color theme="1"/>
        <name val="Century Gothic"/>
        <family val="2"/>
        <scheme val="none"/>
      </font>
    </dxf>
    <dxf>
      <font>
        <strike val="0"/>
        <outline val="0"/>
        <shadow val="0"/>
        <u val="none"/>
        <vertAlign val="baseline"/>
        <sz val="10"/>
        <color theme="1"/>
        <name val="Century Gothic"/>
        <family val="2"/>
        <scheme val="none"/>
      </font>
    </dxf>
    <dxf>
      <font>
        <strike val="0"/>
        <outline val="0"/>
        <shadow val="0"/>
        <u val="none"/>
        <vertAlign val="baseline"/>
        <sz val="10"/>
        <color theme="1"/>
        <name val="Century Gothic"/>
        <family val="2"/>
        <scheme val="none"/>
      </font>
    </dxf>
    <dxf>
      <font>
        <strike val="0"/>
        <outline val="0"/>
        <shadow val="0"/>
        <u val="none"/>
        <vertAlign val="baseline"/>
        <sz val="10"/>
        <color theme="1"/>
        <name val="Century Gothic"/>
        <family val="2"/>
        <scheme val="none"/>
      </font>
    </dxf>
    <dxf>
      <numFmt numFmtId="164" formatCode="0.0"/>
      <fill>
        <patternFill patternType="solid">
          <fgColor indexed="64"/>
          <bgColor theme="9" tint="-0.249977111117893"/>
        </patternFill>
      </fill>
      <alignment horizontal="left" vertical="bottom" textRotation="0" wrapText="0" indent="0" justifyLastLine="0" shrinkToFit="0" readingOrder="0"/>
    </dxf>
  </dxfs>
  <tableStyles count="0" defaultTableStyle="TableStyleMedium2" defaultPivotStyle="PivotStyleLight16"/>
  <colors>
    <mruColors>
      <color rgb="FF66CCFF"/>
      <color rgb="FFFF7C8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9</xdr:row>
      <xdr:rowOff>0</xdr:rowOff>
    </xdr:from>
    <xdr:to>
      <xdr:col>11</xdr:col>
      <xdr:colOff>304800</xdr:colOff>
      <xdr:row>10</xdr:row>
      <xdr:rowOff>114300</xdr:rowOff>
    </xdr:to>
    <xdr:sp macro="" textlink="">
      <xdr:nvSpPr>
        <xdr:cNvPr id="1025" name="AutoShape 1" descr="data:image/jpeg;base64,/9j/4AAQSkZJRgABAQEAYABgAAD/2wBDAAgGBgcGBQgHBwcJCQgKDBQNDAsLDBkSEw8UHRofHh0aHBwgJC4nICIsIxwcKDcpLDAxNDQ0Hyc5PTgyPC4zNDL/2wBDAQkJCQwLDBgNDRgyIRwhMjIyMjIyMjIyMjIyMjIyMjIyMjIyMjIyMjIyMjIyMjIyMjIyMjIyMjIyMjIyMjIyMjL/wAARCABZAy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e+HMUUngfUJJI0eRbuQB2UEjhO9erf2Xp/wDz4Wv/AH5X/CvLPht/yIWo/wDX3J/JK7/xL4qi8PNaW0djc6hqN4xW2s7YDe+OWJJ4AA7mgDU/svT/APnwtf8Avyv+FH9l6f8A8+Fr/wB+V/wrnZ/HSWWhxXl9oupW1/NcfZoNNZAZppOoC4OCMc5zgVLoXjNdU1iTR9Q0m80jUxD56W91tPmx5wWVlJBweooA3f7L0/8A58LX/vyv+FH9l6f/AM+Fr/35X/CsSPxpbSeDL7xKLSYQWfnboSRuby2KnHbnFQax47t9J/sVRpd9dzavEz28VsoZtwUMFPPv16DFAHRf2Xp//Pha/wDflf8ACj+y9P8A+fC1/wC/K/4Vz2meM5NXstWjj0W8ttY04DzdOnZFc7hlSGztIIz+Vc/4T8d6nD8Mzr+vaddTJbQGVrrzYybn5yOFGMYHr6UdwPQf7L0//nwtf+/K/wCFH9l6f/z4Wv8A35X/AArlR8QWjsIdRvPD2pWdhNcxQJPcFFysnCyFc5AzjOeea3ZvEMMfiu18PpBJLcTWz3TyKRtiQEAZ+p6fSnZ7f13Au/2Xp/8Az4Wv/flf8KP7L0//AJ8LX/vyv+FW6KQHLR2dqfiBc2xtofIGlxSCPyxtDGWQE49cAc+1b39l6f8A8+Fr/wB+V/wrHi/5KRdf9giH/wBHS1BonjKTXr1DZaHenS3leJNRLJsJTIJ253AZBGcUdbB0ub/9l6f/AM+Fr/35X/Cj+y9P/wCfC1/78r/hXN33jporu+TTdBv9TtdPbZd3UBQKjDllUMQXIHXFSal47sbay0uXTbS61a51VPNtLa1ADOgAJYlsBQM96FqrhsdB/Zen/wDPha/9+V/wo/svT/8Anwtf+/K/4V5/4o8aa/HaeH57LQtRspJ9VjguIZXjVn6/uucghhghhxxW/qfjV9Oaxsl0O9utau4zL/ZtuyM0SA4LO+doH480dL/13DrY6H+y9P8A+fC1/wC/K/4Uf2Xp/wDz4Wv/AH5X/CufsPHVpe6Lq95JY3VreaSjNeWE4AkQhdw5zggjoelT+FvFkvihDcJod/ZWLxLJBc3IUCbPoAcj8etAGz/Zen/8+Fr/AN+V/wAKP7L0/wD58LX/AL8r/hVuigCp/Zen/wDPha/9+V/wo/svT/8Anwtf+/K/4VbooAqf2Xp//Pha/wDflf8ACj+y9P8A+fC1/wC/K/4VbooAqf2Xp/8Az4Wv/flf8KP7L0//AJ8LX/vyv+FW6KAKn9l6f/z4Wv8A35X/AAo/svT/APnwtf8Avyv+FW6KAKn9l6f/AM+Fr/35X/Cj+y9P/wCfC1/78r/hVuigCp/Zen/8+Fr/AN+V/wAKw/FVlaW+n2TQ2sMbNqdmjFIwCVadAR9CCQRXT1z3jD/kG2H/AGFbH/0ojoA1P7O0zeE+x2m8jIXylzj8qd/Zen/8+Fr/AN+V/wAK5G+IHxn0xsZxo0/T/rotWJPHclpe2w1Hw7qVjp9zci2ivZtmN5OF3IDuUE9CaFrbz/zsD3fl/lc6T+ztM37PsdpvAyV8pc4/Knf2Xp//AD4Wv/flf8K891PWZdH+MN61tpV5qdzLo0QSC1UZ4kbJZiQFH1ro7Hx9pNz4YvdbuknslsJGhu7aZf3sMg/gwOpORjHXNCfu3/rewdbf1tc3/wCy9P8A+fC1/wC/K/4Uf2Xp/wDz4Wv/AH5X/CuXsPiAZdTsrPVvD+paQl+2y0nugpSRsZCnaTtJHY06bx43/CU3mgWOgajfXFnJGs8sO0RojgHcST79OvBotrYDpv7L0/8A58LX/vyv+FH9l6f/AM+Fr/35X/CsTx/qmoaN4I1S+0yKRrmOBirxsoMPH3/m649Kz9K8aXUVr4fj1rSLi1bUysCXLzRurP5e4E7Txu5xQtQen9djq/7L0/8A58LX/vyv+FH9l6f/AM+Fr/35X/CsPUvGtrp9/rVqLSab+yLEXlxIhAHOSEGf4iBms23+JUEl1pzXGh6pZ6XqLpFbajcIqxs7D5QRnIB7E0LXYHodd/Zen/8APha/9+V/wo/svT/+fC1/78r/AIVh6p4ve21ebS9K0a81e6toxJci3ZUWEHlQWYgFjjoK1NB1y08RaRFqNlvEbkqySLteN1OGVh2IIxQtQehY/svT/wDnwtf+/K/4VS1fTrGPRb+SOzt1dbeQqyxKCCFPI4rYqjrf/IB1H/r1k/8AQTQBn+HLCyn8MaTLLaQSSPZQs7tGCWJQZJOOtaf9l6f/AM+Fr/35X/CuZj8SReHvB/hpPsk15eXtvBBa20JAMj+WCeScAAAnJrP8ceKNdsvh3canaaVd6deiVUfdJGWgHmKN3cMG6cetA7Hbf2Xp/wDz4Wv/AH5X/Cj+y9P/AOfC1/78r/hXMal47l0PT9Ll1LQL9brULg28VrC6SyFtuQeDjnp7d6vQ+LH+1aJaXukXVldaq0qiKVlJh2DPzYPOR6UWJvpc2f7L0/8A58LX/vyv+FH9l6f/AM+Fr/35X/Cs+LxLbP4l1LRXieNtPto7mSdiNhVs/jxg1j6X49n1iaN7PwvqzadPu+zXzBFSX0OM5VSehIoGdR/Zen/8+Fr/AN+V/wAKP7L0/wD58LX/AL8r/hXA+CvGOt3Gka3eavply8Fnc3bee00Z2BDxCAOSR0z0rpb3xjbWPhjTNce0maLUJII0iBG5DKQBntxmj/gfjsHW3r+Bs/2Xp/8Az4Wv/flf8KP7L0//AJ8LX/vyv+Fc3rfjo6X4lbQLTQtQ1O/FstyFttu3YWIOSSMYx365q1rHijUNOlZbXwxqV8sUIlmkjKIq8Z2ruPzMPQUX0uO2tjYbTtMTG+ztFycDMSjJ/Knf2Xp//Pha/wDflf8ACuE8Y6raa7ofg/VLJi1tc6xbSRlhg456j1r0anbR372/Bf5k31+V/wA/8jmPCdlaXGiyyT2sMri/vEDPGCdq3EgA57AAAewrc/svT/8Anwtf+/K/4VxUtxbWnwv1m4vDd/Z47u+Z/scvly4F1J91uxq/qXjiLR9QsNHt9I1HULy5sRcQJBtYsBgYYk8ccknil/X9fcM6b+y9P/58LX/vyv8AhR/Zen/8+Fr/AN+V/wAKzvDHieDxNZ3EiWtxZ3VrMYLq1uAA8LjnBxweCDkVV8ReModA1iy0oabe315ewySW8dqoYsUIyDk8dc5PHFD0A2/7L0//AJ8LX/vyv+FH9l6f/wA+Fr/35X/Cuf0rxzBqOnavLPp13Y32kqWurGfb5gG0sCCDgggdab4f8byeILGTUIvD2qw2AtxPDNIi5n/2UUHOfT1oA6L+y9P/AOfC1/78r/hR/Zen/wDPha/9+V/wrn9O8Zyz65aaVqmhXulS3yM9o07Iwl2jLKdpO1gOcGobvx4y6xdWOl+H9T1WKykEV3c2qrsifglRkgsQDzigDpv7L0//AJ8LX/vyv+FH9l6f/wA+Fr/35X/CuG0/xT4gm+KGqaZ/ZdzJp6W0DJGZowIQxOZfU5HbqMVZ0vxRpOi6BreoEak8cGqy2/lzyedJLMWACxjsCTwO1H9fjb9Qe9v62udh/Zen/wDPha/9+V/wo/svT/8Anwtf+/K/4Vz1r42KadfXuuaFqOix2kYkzcBXEgPGFKk5bOBj3o0/xrJLqtlYaroV9pJvwfsclwUZZGAztO0na2OcGjrYOlzof7L0/wD58LX/AL8r/hWHaWVo3jjVLdrWEwpYWrrGYxtVi84JA9TgfkK6eubhd4/HOtvHEZZF0y0KxggbjvuOMnpQBs/2Xp//AD4Wv/flf8KP7L0//nwtf+/K/wCFcJ4E8Yatd6fq91r1nNHZ2t5clryWaMrCqN/q8Lydo4zVuH4mR7rW5vfD2q2Wj3cixwajMq7G3HCFlB3KD6kUdv63Dv8A1sdh/Zen/wDPha/9+V/wo/svT/8Anwtf+/K/4VxF54n8QQfFb+yoNLubixGnb1hWeJVb95jzueenGM1q6140udFkupn8N6nLptmR9ovV2BQvdlUncygdSKOifcOrR0B07TFZVNnaBm6AxLk/pTv7L0//AJ8LX/vyv+Fcb4iniuvH/gW4hYNHKbh0b1BiBFdN4j8QQeG9MW7mhlneWZLeCCIDdLI5wqjPAz6mjpqC1Zc/svT/APnwtf8Avyv+FH9l6f8A8+Fr/wB+V/wrJHin7H4fvdX1zTbnSktCd8crLIWHGCpUkHJOPrVTTPGstxHcT6t4f1LRrWGA3AuLsKUZB1ztJwcdjQB0P9l6f/z4Wv8A35X/AAo/svT/APnwtf8Avyv+FchB8SkMlpNfeHtVsNJvJVit9RnVdjFvuFlB3KG9SKt6x47Om+JpPD9noWoanfLbpc4ttu3YxIJJJGMY79c0AdJ/Zen/APPha/8Aflf8KP7L0/8A58LX/vyv+FYOo+MZINTk03S9DvdVu4IhLdJCyIsG4ZVSzEAseeBWvoOuWniLSItRs94jclWSRdrxupwysOxBGKAJ/wCy9P8A+fC1/wC/K/4VS1fTrGPRb+SOzt1dbeQqyxKCCFPI4rYqjrf/ACAdR/69ZP8A0E0AZ/h3T7KbwxpMstpBJI9nCzu0YJYlBkk461p/2Xp//Pha/wDflf8ACuWl8VW/hLwJ4du7m0ublbiK2t1S3UM+5oxjA79P1qPUNcF2PDdxqml6tptxNqghhtxcKp3bTgybThkIHSha/l/X3g9Drf7L0/8A58LX/vyv+FNGnaYXKCztCy9VES5H6VhQ+Mpb7W7iy07Q727tLa6+yXF6jIFjkH3vlJ3EDIyRXPf25Z+HfiL4u1C8LFRbWaRxRjdJM5DBUQdyTST2B6HoH9l6f/z4Wv8A35X/AApq6dpjglLO0YA4OIlPP5VJYXE11YQXFxaPaTSIGaB2DNGT2JHGa8+8Ia5a+HfCes3tykkhbXbqKKGFdzzSNJhUUepNPrb+t0v1Dpf+tn/kd/8A2Xp//Pha/wDflf8ACj+y9P8A+fC1/wC/K/4Vzlt42lN1PY3+g3tjqK2rXVvbSOjfaUUfMFZTjcOODUs3jmxTwjp3iCK3mmTUJIooLdSN5eQ42+mRzn6UAb39l6f/AM+Fr/35X/Cmtp2mKyq1naAscKDEvP6Vgah41kh1G8s9K0G+1b7CB9rkt2RVjbGdg3Ebmwc4FY2uaraa7rvw/wBUsXL21xeSPGWXB/1TcEdiDxQtWgeiO6/svT/+fC1/78r/AIVh31lap410WBbaFYZLO7Z4xGArENDgkdyMnH1NdPXP6h/yPmhf9eV7/wChQUAcD8Nc/wDCBajkY/0uT+SV1Hi2w1e08VaP4n0nT21P7HFLbT2aSKkhR8fMpbjII6VyXw6aceBtQEcUbL9qk5aQg5wvbFeh/bfFn/QC0r/waP8A/GKOtwOc1iLxJrC6L4li8PmC80m7kkXTJblTJNCybSdw+UN3Az+NTaZZ634i8dWniLUtIk0e0061kgghnlV5ZnkxknaSAoA9a3ftviz/AKAWlf8Ag0f/AOMUfbfFn/QC0r/waP8A/GKP6/CwPVf13ucDPp3i6z8Ha74Qt/DTXJme5aG/FwixPHIxYYGd27nGD3710kmiakfEHge4Fo/k2FtIl024fuiYlAB555GOM1tfbfFn/QC0r/waP/8AGKPtviz/AKAWlf8Ag0f/AOMULT8Pw0B6/j+JR0zSL6P4h+J7+W3ZLO8tbaOCYkYcqrBh68ZFclbaP4j/AOFVan4Qk0CdLm1iaOCcTIUusykjbzkcc84ru/tviz/oBaV/4NH/APjFH23xZ/0AtK/8Gj//ABilbSw763JNZ0Rdc8G3Oj3OFM9p5eT/AAPt4P4EA/hXK/CpL3VbS78T6oq/a7oJZxEHP7qEbcj/AHm3GuhuJvFN3ay282g6WY5UKOF1aRTgjBwRDkVDpcPiHRtMt9OsPDmkw2lugjiT+1pDgD3MOTVX1b7k20S7HV0Vz/23xZ/0AtK/8Gj/APxij7b4s/6AWlf+DR//AIxSGMjz/wALHu8DJ/seHj/ttLXK2Gl6o/jCxvdJ8P3/AIfBuGfVN9whtp4+chUUnLE4OcCr8d34m/4T+5YaNpnn/wBlxAp/aT7QvmyYOfJ65zxj8a3vtviz/oBaV/4NH/8AjFC3uD1Vjg/+EPGkatq8V94Pn1yO7u5Lm1ure5CjD8lJAWG3BzyAeK19S0bVNB1nQNe0bQVnhs7F7KfS7aZQ0SsQwKM2AcEc9K6X7b4s/wCgFpX/AINH/wDjFH23xZ/0AtK/8Gj/APxihaJeX/DA9W33Oe8SR+Idf8OabqY8PyQ3mn6rFeLpxuEMkkSZB5+6GOScZpt2viCy8UW3i+28Oz3K3dgLS609ZkE9uQ5ZWBJ2n3ANdH9t8Wf9ALSv/Bo//wAYo+2+LP8AoBaV/wCDR/8A4xRtt/Wlg9f61ucrB4f1zULHxjrd7p/2S91m08i208SBnVVQhdxHG4k12vhm2nsvC2lWtzGY54bSNJEJyVYKARVT7b4s/wCgFpX/AINH/wDjFH23xZ/0AtK/8Gj/APxihaaen4X/AMxWu7+v42/yOgorn/tviz/oBaV/4NH/APjFH23xZ/0AtK/8Gj//ABigZ0FFc/8AbfFn/QC0r/waP/8AGKPtviz/AKAWlf8Ag0f/AOMUAdBRXP8A23xZ/wBALSv/AAaP/wDGKPtviz/oBaV/4NH/APjFAHQUVz/23xZ/0AtK/wDBo/8A8Yo+2+LP+gFpX/g0f/4xQB0FFc/9t8Wf9ALSv/Bo/wD8Yo+2+LP+gFpX/g0f/wCMUAdBRXP/AG3xZ/0AtK/8Gj//ABij7b4s/wCgFpX/AINH/wDjFAHQVz3jD/kG2H/YVsf/AEojpftviz/oBaV/4NH/APjFYfiq88Ttp9l52jaYijU7MqV1J2y3npgf6kcE4Ge3oaALmo6VqcvxKtdTtoP9Hj0maATsRtWUsCoIzntXnlx4U8T6jHpzXuma5catb38Mt5c3GoqbZlWQZMcYOCMewIHrXqf23xZ/0AtK/wDBo/8A8Yo+2+LP+gFpX/g0f/4xRHRry/zuD1v5/wCVjn9Wj8Q6T8RrrXtP0GTU7B9NitnWKZUkLB2Pyhjg475x1rOPgzXNX8I69PcQQ2erarqCahFaO+RH5ZXYjsOMkLyRxzXY/bfFn/QC0r/waP8A/GKPtviz/oBaV/4NH/8AjFC0Wn9a3/MOt/62scvep4k8b3+jW154cm0a0sbtLy5nuJ0cuUzhIwpOcnuccVueHdLvrPxr4rvbi3aO1vJYGt5CRiQLHg457H1q59t8Wf8AQC0r/wAGj/8Axij7b4s/6AWlf+DR/wD4xQtP69P8hNX/AK9f8yx4r0ybWvCeq6ZbkCa6tZIo9xwNxHFcde2up658LJrfUdJk0i/0uGOWAzyK2ZIQG3AqeAduPxrqftviz/oBaV/4NH/+MVT1SHxFrWl3Gm3/AIf0yS1uE2SousSIWX0yIcik72dv6sUmrq/9XOVsoLi4+EHiXxDfxhL7XLaa8kA52oUwi/QKB+dNij8TeLNA8P6FP4e+xWsLW1xcag1wrxPHHtYCMD5tzcdRxzXV3Ftr91o0mkS+G9JNhJD9naJdWkH7vGMZEORxVi1k8T2dpDawaBpSwwoI0X+1pDhQMDnyKrRSbW2lvlcmztZ+d/nY5PWPCf2Txrqup3fhmfXbHUhHJG9tPtkgkVdpUqWXKng5zXceF9Pi03QYYItIj0lSWc2iSeZsJOeW7k96g+2+LP8AoBaV/wCDR/8A4xR9t8Wf9ALSv/Bo/wD8YpLRWG9Xc6CqOt/8gHUf+vWT/wBBNZv23xZ/0AtK/wDBo/8A8Yqlq974qOi34fRNLVDbybiNTckDae3k0AUbyCO78B+H7e48OT61bvawlxbyKskBEYw65I59wRWa/hrxJqHwp1jSrnznupZTJYW91MHlSJXVkjd+hb5cfiOa2vDt54pXwxpIi0TS3jFnCEZtTdSRsGCR5Jx+daf23xZ/0AtK/wDBo/8A8YpW3HfVPsYF3FrXiC98I6hJoVxYGz1B2uIpZUZo08sjcSD0JParvjWy1ZdW0HXdK09tROmzSedaRuqu6Ou3KluOK0vtviz/AKAWlf8Ag0f/AOMUfbfFn/QC0r/waP8A/GKf+dyUv8jmNM0fXda8R+KLzVNLOlw6rpcdrBmVZCvDg7sfxDOcdPerXhC/8UafZ6X4dvfCskYs0W3m1D7SnkFEGN6gfMSQOmBW79t8Wf8AQC0r/wAGj/8Axij7b4s/6AWlf+DR/wD4xQtP69f8xvX+vT/I5jQtJ1u0h8S+GZ9JkS3vZ7qeDUvNUxMJRlRtzuzk+lY9zaeL9S8K6JoD+FpIP7MurU3Fw1zGRIsbj5owDyMDPOOK7/7b4s/6AWlf+DR//jFH23xZ/wBALSv/AAaP/wDGKFpb5fhsD1v8/wAdypb6XfJ8Ur7VGt2FjJpUUCzZGC4kYlcZz0Nc14r0bX9Q8TagtzaazfafLGg05dOvxbxRHGH83kHOec8jFdh9t8Wf9ALSv/Bo/wD8Yo+2+LP+gFpX/g0f/wCMUraJDvZtnF2vhfWo/h94L05rBxd2Gowy3Ue5cxorNkk556jpXqlc/wDbfFn/AEAtK/8ABo//AMYo+2+LP+gFpX/g0f8A+MVTd7+bv+X+RNtf68/8zm7vT7vVvhRrtjYwNPdTXV8scakAsftUnHPFaFvo+oJ8Q9L1BrVhZxaKbeSXIwsm5Tt657VX8J3fiddGlEGjaY6fb7wktqTqd32iTIx5J4ByM9+vHStz7b4s/wCgFpX/AINH/wDjFJaO/wDWzX6jaurf1un+hT8JaXfafr/iu4u7doorzURLbsSD5ieWoyMH1B61ieMbzULD4n+HLnTdO/tCVLG6324lCMy5TO0njPsa6f7b4s/6AWlf+DR//jFUJrTXrjWbXV5fDmlm+tY3ihk/teQBVfG4Y8nB6Chbry/ysD1v5/53Mmx0bW9TXxZrt9phsbnVLMW1rYmRWkCojAFiOMkn16Vqwadr1t8KINO07/Rdcj05Iow5GUkCjIzyM9cH1rQ+2+LP+gFpX/g0f/4xR9t8Wf8AQC0r/wAGj/8Axii2jXp+F/8AMFun/XT/ACPPtF8M6s3jfw7qp0jXIorZpftk+qagsx3NERlUDEAZ7j8q2dN/4SbwbqOr6fbeGpdWtb2/kvLa7huERV8wjKybuRg9wDxXUfbfFn/QC0r/AMGj/wDxij7b4s/6AWlf+DR//jFO4f1+f+Zhvba3pPxLk1aPRZL201Szgt5ZIZlAtnRjktuwSOe3pWLL4S15vD2otb2YF9beJG1W2glcAXKK2QM9sgnGa7b7b4s/6AWlf+DR/wD4xR9t8Wf9ALSv/Bo//wAYpLTX+t0/0B67/wBaW/I5zW4df8feFdT0ybw7LpBCJJB9ruEYzSKwbbhM4XjGc96Z4c0S0OsWUx8AzadPBl3urm6DLE2Mfuxubdn1wOK6b7b4s/6AWlf+DR//AIxR9t8Wf9ALSv8AwaP/APGKa0egPVWOgrn7P/kf9X/7B1n/AOjLij7b4s/6AWlf+DR//jFYdrd+J/8AhN9UZdG0wzGwtQyHUnwF3z4IPk8k88Y4wOueEBlWfh7W30rxV4Qn0uSK31Ce5nt9U81TERJgqCoO7OeDxTdQh8WeKfDtr4TufDL6eA0SXeoSXCNEEjIJMYB3EnbxkDFdn9t8Wf8AQC0r/wAGj/8Axij7b4s/6AWlf+DR/wD4xQtLfL8Nget/n+O5i61aavpXxCsNcsNIm1O1fTjYSiGVVaE+YGDHceRjPSuS8U+GvE2rtr9veWOtX9zM8n9nyW+oLDZrCR8qlM5JHcEcnuK9H+2+LP8AoBaV/wCDR/8A4xR9t8Wf9ALSv/Bo/wD8YpW0+/8AHUadnf0/Awn0PUzq/gOYWj+Xp0DrdtkfuiYgoB59eOM10Hi2NZ9F8mXQX1qCSRVlto2UMo/vjcRyDjoQaZ9t8Wf9ALSv/Bo//wAYo+2+LP8AoBaV/wCDR/8A4xTlruTFcpxa+E/EOp+Btb07FxBG9zHNpNpqM4lkjWMqxR3GeGYcDJxWreS+IfG/h3U9DvPDU2jLPZshuLm4RgZewULkkZHJOK3/ALb4s/6AWlf+DR//AIxR9t8Wf9ALSv8AwaP/APGKN1b+trDWlrHG6lD4r8WaFZ+F7rwy+mqskIvL+S4RogkZBJjCncSccZAxXTWWlXsPxO1HUmt2FjJpcMCTEjDOrsSMZz0Iq59t8Wf9ALSv/Bo//wAYo+2+LP8AoBaV/wCDR/8A4xTvrf8ArVWFZWt/W9zjtY8J/ZPGuq6nd+GZ9dsdS2SRvbT7ZIHVdpUqWXKngg5rufC+nxaboMMEWkR6UpJc2iSeZsJOeW7k96r/AG3xZ/0AtK/8Gj//ABij7b4s/wCgFpX/AINH/wDjFJaKw3q7nQVR1v8A5AOo/wDXrJ/6Cazftviz/oBaV/4NH/8AjFUtXvfFR0W/D6JpaobeTcRqbkgbT28mgDL1PS77VPCHgkWNu0xt7iynl2kDZGqctye1a3jLS73UdQ8MSWdu0qWmqpPOQQPLQKwLHJ9SOlV/Dt54pXwzpIi0TS3jFnCEZtTcEjYMEjyTj860/tviz/oBaV/4NH/+MULT77/l/kDV/ut+f+ZyOraXqt34nW50Tw9faRqgvF87UEuUFtPCGG5nUH5yVGMbc+9M1vwTqmpeOtZ16ziMF9bR28ulXLsCkkihg6MM9CDjOOM8V2P23xZ/0AtK/wDBo/8A8Yo+2+LP+gFpX/g0f/4xSSta3QHq35mlo95d3+kW1zfWMljdOn723dgxRu4yDgj0rzOfwTq174PuYX08PdW/iCXUY7SWUKLmLeeNwPGVJx713X23xZ/0AtK/8Gj/APxij7b4s/6AWlf+DR//AIxTe9/63T/QFtb+tmv1MTwpo1lHrIvIfBU2kNHEV+03c4ZwT1VVDNx6nIrK0Pwhq9t42WyubbHhvS7ua/sZC4Id5AMJjr8hLn8a7D7b4s/6AWlf+DR//jFH23xZ/wBALSv/AAaP/wDGKd9bitpY4i68IjTfE2tTXvhOfXLfULk3VtcW1xtaMsBujdSy4Gc4Izwa2rrw9dJeeCfsOjpZ22n3MklxbwyBltgyN34zye1bv23xZ/0AtK/8Gj//ABij7b4s/wCgFpX/AINH/wDjFJaJeVvwG9W33/U6Cuf1D/kfNC/68r3/ANCgo+2+LP8AoBaV/wCDR/8A4xWZ9o1mXx5o/wDaOn2dtixvPL8i8aXd80Gc5jXHb1oA5T4bf8iFqP8A19yfySvSPEHiPTvDVit1qMjjzHEcMUaF5JXPRVUck15v8Nv+RD1H/r7k/kldB4pdLf4peEbi+KrY+XcRxvJ90XBA2+wOM4o3aQdGzS03xpdXuowWt34T13T45zhLieFSgPbdtYlfxq/oviBtW1zXdOa2EQ0udIRIHz5m5A2cY46471z2t6p4p0LxjoySalZT6Tqd+bdbcWu2SNdpI+fPJ49KxbTwvD4i8ZeN2utR1KCKK5i2RWlwYRu8kfOSvJP6Ur9fX9P8wfb0/X/I9Yory2z1+K9+FOhSa7eapNc3kn2dE09iJ7t1ZgFyPULzyPrSeBL+6j8UeItKFpqlhYpZx3MNnqMvmSRM24Eqck7TgcZ7U3o35Dtt/XWx6nRXhUGnXVr8JrbxkNd1d9YttrxM90xjCiXbsKdCME8nJrtPGl3pt1q9rp81trup3y23nf2fpcpjVUJx5jkFec8Dn8KHpoJaq56DRXEfCvUbzUfCMgvWuC9rez2yC6bdKqK2FVz3YDgn2rt6bVgCiiikBzkX/JSbr/sEQ/8Ao6WujrnI+PiRdn/qEQ/+jpa5PwZoq+LdPTxZqGsaouoyXcrKsN2yRwKkhCx7Pu4wOcjnNC1YPa56fRXl2maOPHMuv6rq2r6lBLaX01pbQ2t20KWqR9DhepPUk5rOg8Qar4g8KeDtNvNQuIBq17LbXV7C2ySaOMNjDDoXwORQtfw/EHo/v/A9iorzbxJpr+ENBt9N0jV9Qhi1XU4LWSae5Mr2yOSGKM3IzjH1NNl0z/hB/G/hu30nUNQmt9UkkgurS6ummDAJkSDdkgg9cetC1f4fP+mD0X4npdFeI+MtVtmttZ1jQ4fE93d2czEaok5W2t5EPKhcgFB3+U17NYTNcadazPjfJErtj1IBoWsbg9HYsUUUUAFFFFABRRRQAUUUUAFFFFABRRRQAVz3jD/kG2H/AGFbH/0ojroa57xh/wAg2w/7Ctj/AOlEdAEniPxVZeHBbxSw3F3fXTFbaytU3yzEdcDsB6nis4eNZ/7E1e9n8P6lYXGn2zXAhvUCrKACfldSR2/Cs9ysHxyja7IAn0YpZFu7CTLge+MVveOWH/CC68uRn7BMcZ/2TUydqbl6/hcpJOfL6GnpF8dT0ayv2jEZuYElKA527gDjP41SvNdltZNVT+zLoJYWv2hbhwBFOcE7VPXIxzxXnCaRL4a0jwZrtpq+py3l1dWltcCa4LRSRSDBXZ90AcYx6VtahcTN4y8aQNNIYU0ONljLkqpIfJA6A1VXTmt0v+CuRT1Sv1t+Lsdp4d1Vtd8OafqrQiFruBZjGG3bcjOM96q2PiFrzxlq2gm2CrYQQzCbfkv5meMY4xj1rzvTll1q08CeGJr26tNOuNJa5m+zTGJ52QKFTcOQOc8VseCtNTSPif4osYr64u44rS0CNcS+Y6D5/kLdTj35q5Jc7XTX8BRb5L+S/Gx1mu+IW0fV9CsVthKNUujbly+PLwhbOMc9K3a4jxt/yNngn/sJv/6KauK8Z6pbPBreq6LB4nu7yzkbGpxzlba2kjPKhcgFB3+U1mnp9/6f5l2benl+p6fqXiF7DxZouii2DrqKTMZd+DH5YB6Y5zn1rdry7xPbHXvFvgWKe+ntPtNrO0kltJsdsxqSoPbPtzTbS6u/Buq+MNM0+8uL2zsdLW/t47qUytBKQ3ybjzg4Bwab0Wvn+FxL3np5fiep0V45qWkyaL8PrfxrbeINTl1vy4bppXuy0U7OVzH5f3cHOAAK1tX0+TxN8TbbT7q/1G1s30ZZ5be1uGi3tv4yR0xntTs78v8AW1/0FdWv/W9v1PTao63/AMgHUf8Ar1k/9BNWoIVt7eOFSxWNQoLHJIHqe9Vdb/5AOo/9esn/AKCaQyDwx/yKWjf9eMH/AKLWtWsrwx/yKWjf9eMH/ota1aACiiigAooooAKKKKACiiigDL17W10OxWf7Fd3s0j7Ire0i3u7fyA9yQKo+GvF9v4iur2yaxvNO1GyK+faXiAOqt91gQSCDjsa1dTe8Fo0emy2qXz/6oXWdhx14HJ49K4bwi11ZfEjW7PXzFPr13ax3C3FtxD9nU7QgU8qQc9euaI72B6K503gz/kBTf9hG9/8ASmWugrn/AAZ/yApv+wje/wDpTLXQUAFFFFABRRRQAUUUUAFFFYHjTXJ/DvhW81C1t5Z7lQEhSOMuQ7HAYgc4Gcn6Um7IaV2V7fxxp1144k8LQQzvcRxsz3AA8oMuCyZzksNwzx3rfv7xNP065vZFZo7eJpWC9SFBJx+VeMaJr+g6d488NW9p/aMix2VxFNLLZSK8s8jqS5BGTk5JPbivYr2K31fT77T1uF/eRvBKY2DGMsuOR2OD3pyT5LrfX8xJrm120/I57QvGl7rdxaAeE9YtbW5Xct3P5flqpGQThiefp3q9Z/8AI/6v/wBg6z/9GXFcxdS6/wCAJfD1u+sx6rptxdR6ebeW2WKVARhWVlPOMc5FdPZ/8j/q/wD2DrP/ANGXFN23QlfqdBRRRSGFFFFABRRRQAUUUUAFFFFAHPa54jv9IvVgtvDOqamjJuM1p5e0H0+Zgc03wn4tTxUl+V0y8sXsZ/s8qXO3O8DJA2kjipvGOvr4a8LXupAbplTZbx55eVuEUfiRUPhHSI/CnhC1trydFmx513NIwUNM5yxJPucUR6/1/X/DA+geI/FjaDqFjYQaNf6ndXiSOkdpsyqpjJO5h/eFOGqXGreE9SuLnSbvTHEMq+Rdbd5ATr8pIx/hSa/4butX1XT9UsNYk066s45I1ZYFlDq+3OQ3+6KxNE17U9R03xdpOrSQXFzpG+H7XAmxZlaMsMr2YdCKI/194M0YPEFv4d8F+G5riGWVbpLS0UR44Z0ABOT0rV17xBb+H009riGWT7bex2aeXj5WfOCcnpxXB+MRcN8NfB4tHjS5N1p/lNKCUDbRgkDtUHi2DxhHceG212+0iez/ALbtsJaQOj7snByxIx1ojrb1t+X+YPS/pf8AM9Lh1GSXWrnTzp91HHDEsgu2UeVIT/CpznI78VfrzjVNTvLLxr4vkhvDF9n0GOWHzHPlxvl/mx0B6Vz2gafDq+v+GJ9PXxBLMiefq73ks6RZ25BOSFLF+gXjFEdbf11f+QPS/wDXRf5npXhnxC/iD+1d1sIPsN/JaDD7t4THzdBjOelb1eMaf4aTVNP8a6k+qanBLa6ldyWyW1yY0jdRndgfeJPrxXpvhC/uNU8G6Nf3T77i4s4pJG9WKjJojrFPyX4oXX5v8GbVFFFAwooooAK5/UP+R80L/ryvf/QoK6Cuf1D/AJHzQv8Aryvf/QoKAOB+GoA8Bajjj/S5P5JXp2saNpuv6c9hqlrHc2z8lH7EdCD2I9RXlnw6toJfA2oPJCjsLqQZYZOMLXof/CDeFP8AoXdN/wDAZf8ACgClpXw68OaTqUGoRR3VxcW/+oa7u5JhF7qGJANbdnolhYXupXlujCbUnElyS5IYhdowO3HpVH/hBvCn/Qu6b/4DL/hSDwR4TJIHh/TCR1At14/SgBjeB9Bbw7a6H5Eq2lpJ5tuyzMJYnyTuV85ByTUmj+DdG0O9ub2zSc3V1EIp5Zp2kaQAk5JY9eetH/CDeFP+hd03/wABl/wo/wCEG8Kf9C7pv/gMv+FACnwfop8Jf8Ix5Mn9l7dvl+a27G7d97OetGseD9I1u9hvbgXEV1FGYfOtrhomeP8AuMVI3D2NJ/wg3hT/AKF3Tf8AwGX/AAo/4Qbwp/0Lum/+Ay/4UB0sW9B8P6Z4asHstKhMNu8rTFC5bDN1xmtTI9awP+EG8Kf9C7pv/gMv+FH/AAg3hT/oXdN/8Bl/woA38j1oyPWsD/hBvCn/AELum/8AgMv+FH/CDeFP+hd03/wGX/CgBkRH/CyLrn/mEQ/+jpaqyfDjwzJrD6l9mnjeSbz5II7l1heTruMYO0nPPSs6Pwd4aPj+5tjoWn+SNLikEf2dcBjLICcY64A/Kt7/AIQbwp/0Lum/+Ay/4ULR3DpYqat8O/DmsalNf3EE8U1wB9oFtcvEk+P76qQG9K0NS8J6HquhRaNc2SCxh2+QkRKGEr0KEcqR6iov+EG8Kf8AQu6b/wCAy/4Uf8IN4U/6F3Tf/AZf8KOlg63ILXwF4dttHvNLa2kube8IM5up3ldiPu/MxyMdsdKdoXgbQvD9+b+0inlvNnlrPd3DzOi/3VLE4H0qX/hBvCn/AELum/8AgMv+FH/CDeFP+hd03/wGX/CjrcPIoXvw28NX73nnQ3PkXbGSW2S6dYS56uEBwG966uCKO3t44I+EjUIoJzwBgVh/8IN4U/6F3Tf/AAGX/Cj/AIQbwp/0Lum/+Ay/4UdLB5m/ketGR61gf8IN4U/6F3Tf/AZf8KP+EG8Kf9C7pv8A4DL/AIUAb+R60ZHrWB/wg3hT/oXdN/8AAZf8KP8AhBvCn/Qu6b/4DL/hQBv5HrRketYH/CDeFP8AoXdN/wDAZf8ACj/hBvCn/Qu6b/4DL/hQBv5HrRketYH/AAg3hT/oXdN/8Bl/wo/4Qbwp/wBC7pv/AIDL/hQBv5HrRketYH/CDeFP+hd03/wGX/Cj/hBvCn/Qu6b/AOAy/wCFAG/ketGR61gf8IN4U/6F3Tf/AAGX/Cj/AIQbwp/0Lum/+Ay/4UAb+R61z/jAj+zbDn/mK2P/AKUR0v8Awg3hT/oXdN/8Bl/wrD8VeDfDVvp9k0Og6ejNqdmhK26jKtOgI6dCCRQB0fiHwxpHii1jg1S38zym3xSo5SSI+qsORVGx8BaDYWV/aolzKL+Iw3Es908kjIRjaGY5A+lSv4J8JRrufQNLUerW6D+lO/4Qbwof+Ze0z/wGX/Ci3QLli58NaXd6dpthNG5t9OlimtwJCCrR/dye/wCNLJ4c0yXUdQv3jc3GoWwtbg+YcNGM4AHY8nkVW/4Qbwp/0Lum/wDgMv8AhR/wg3hT/oXdN/8AAZf8KHruC02Ir7wLoGoaNp+lzQSCHTwFtJI5mSWIAY4cHPTrU2g+D9D8NXVxc6XbNDNcRokzGVmL7c4JyeTycnvSf8IN4U/6F3Tf/AZf8KP+EG8Kf9C7pv8A4DL/AIU7vcOli/qGjWOqXun3d0jNNp8xmtyHICsQV5A68HvWFffDfw1qEt4Z4bkQ3jGSa2junWFnI5fYDjd71ePgfwmoJPh7TAB1Jt1/woHgfwoRkeHtMIPf7Ov+FIBNX8FaFriWSahbPJ9iiMVuRKymMEAZBB+98owam0Hwpo/hy1uILGBj9pbdcSTyGWSXjHzM2SRjtUI8EeE2zt8P6YcHBxbrx+lL/wAIN4U/6F3Tf/AZf8KAM+1+GXha0v47mO0mZIpPNitpLl2gjb1WMnaMduK3/wCxbH/hIP7c2N9uFv8AZt+848vduxjp171nr4I8JsMr4f0wj1Fuv+FL/wAIN4U/6F3Tf/AZf8KAN/I9ao60R/YOo8/8usn/AKCazv8AhBvCn/Qu6b/4DL/hVPV/BPhePRb+RPD+nK628jKRbrkEKfagDW8MEf8ACJaNz/y4wf8Aota1cj1rjvDvgvwxP4Y0mWXQNOeR7OFmZrdSWJQEk8Vpf8IN4U/6F3Tf/AZf8KAN/I9aMj1rA/4Qbwp/0Lum/wDgMv8AhR/wg3hT/oXdN/8AAZf8KAN/I9aMj1rA/wCEG8Kf9C7pv/gMv+FH/CDeFP8AoXdN/wDAZf8ACgDfyPWjI9awP+EG8Kf9C7pv/gMv+FH/AAg3hT/oXdN/8Bl/woA38j1oyPWsD/hBvCn/AELum/8AgMv+FH/CDeFP+hd03/wGX/CgC1r/AIc0vxLaJb6lCziNt8UkcjRvG3qrKQRUHh/wlo3hpp5dPgf7Rcf664nlaWVwOgLMSce1M/4Qbwp/0Lum/wDgMv8AhR/wg3hT/oXdN/8AAZf8KFoD1E8Gkf2FNz/zEb3/ANKZa6DI9a4Twn4N8NXOjSyTaDp7uL+8QFrdScLcSAD8AAPwrc/4Qbwp/wBC7pv/AIDL/hQBv5HrRketYH/CDeFP+hd03/wGX/Cj/hBvCn/Qu6b/AOAy/wCFAG/ketGR61gf8IN4U/6F3Tf/AAGX/Cj/AIQbwp/0Lum/+Ay/4UAb+R60ZHrWB/wg3hT/AKF3Tf8AwGX/AAo/4Qbwp/0Lum/+Ay/4UAb+R60ZHrWB/wAIN4U/6F3Tf/AZf8KP+EG8Kf8AQu6b/wCAy/4UAaE2jWU+u22surG9toXhjYOcBWIJ46HoKqReFNHh/tfZAw/teTzLv963zNjHHPy/hUX/AAg3hT/oXdN/8Bl/wo/4Qbwp/wBC7pv/AIDL/hQBW0n4f+H9I1OPUo47m5u4hiGS8unnMX+7uJwferNmR/wn+r8/8w6z/wDRlxR/wg3hT/oXdN/8Bl/wrDtfBvhpvG+qW50HTzClhauqfZ1wCXnycepwPyFAHd5HrRketYH/AAg3hT/oXdN/8Bl/wo/4Qbwp/wBC7pv/AIDL/hQBv5HrRketYH/CDeFP+hd03/wGX/Cj/hBvCn/Qu6b/AOAy/wCFAG/ketGR61gf8IN4U/6F3Tf/AAGX/Cj/AIQbwp/0Lum/+Ay/4UAb+R60ZHrWB/wg3hT/AKF3Tf8AwGX/AAo/4Qbwp/0Lum/+Ay/4UAb+R60ZHrWB/wAIN4U/6F3Tf/AZf8KP+EG8Kf8AQu6b/wCAy/4UAXdW0LT9blsXv0aQWU4uIk3kLvHQsO+Pena5olh4j0efStTjMtpPjeiuVJwQRyPcVQ/4Qbwp/wBC7pv/AIDL/hR/wg3hT/oXdN/8Bl/woDzE1vwdpOvNA1095E8Eflq1rdvCSvodpGaF0HS/DnhHULHSrZYIfs8rNgks7FDlmJ5JPqaX/hBvCn/Qu6b/AOAy/wCFU9X8E+F49Fv5E8P6crrbyMpFuuQQp9qAJtP0Wx1zwb4eivkZ1t4bW5jCuVw6ICp46/StXVtFsdbW0W9RnFpcpdRbXK4kTOCcdRz0rnvDvgvwxP4Y0mWXQNOeR7OFmZrdSSSgJJ4rS/4Qbwp/0Lum/wDgMv8AhQBV8T+FhfWOuXelJH/bGoWItMzMTGyjOBjoOp5rjdM8M6j9s0RdI8PanoM1pIjXd3c6gJEaMcMm0M28t7gYrvP+EG8Kf9C7pv8A4DL/AIUf8IN4U/6F3Tf/AAGX/CiOjuD1Viza+HNMsrPUrWGNxFqUsktyDITuaQYbB7fhVzTNPttI0u106zUrbWsSxRKzbiFAwOT1rK/4Qbwp/wBC7pv/AIDL/hSL4I8JsMr4f0wj1Fuv+FAHQZHrRketYH/CDeFP+hd03/wGX/Cj/hBvCn/Qu6b/AOAy/wCFAG/ketGR61gf8IN4U/6F3Tf/AAGX/Cj/AIQbwp/0Lum/+Ay/4UAb+R61z+of8j5oX/Xle/8AoUFL/wAIN4U/6F3Tf/AZf8Kzf+Ef0fSfHmjf2dplpa+bZXnmeTEF3YaDGcfU0Acn8Nv+RD1H/r7k/kldX4x1PUp9e0bwtpN4bGbUfMluLtVBeOFAMhM8biTjPauU+G3/ACIeo/8AX3J/JK67xhomqSarpfiTQoo59S03ejW0jbRcQuPmUN2buKOqvsNdbGRpdr4V0vxXBZ2njbU31WKQxvZXGpGUSnurIwxn6YqhYeJpNC8b+NUt9E1LVJTdwyOtnGCEQRDkkkDPt1qxcJrXizxR4fn/AOERudIj0+7+1XNzdPH8w2kbRtJLHkVv+HtLv7TxJ4xuJ7Z44by5je2ckYkAiAJH48c0ru1/J/oJ2v8Ad+pfHiu3ufDFrrmmWV7qMd2B5MNvHlyTxznhcEHJPSm6J4sj1a61CxuNPutP1GwUPNa3G0kowO1lZSQQcHvXF22j+KdP+F2h2Ftb3sEsNyx1G3tJFW5aEu5IRjxnkHr0qbwP4d1HT/Fet30mnapBZ3VhHHA+o3ImlZgWyCc/L24pveVvP8h22/rrYvW/xZsrixttT/sHV49IkcRy37xL5ULFtvPOSM4GQMc10+ta9dabPFBZaHf6nJIpcm3CqiAersQM+griG8O6yfgP/Yn9ny/2p5YX7Nkbv9bn1x0561d8ZWOvXGu2q+VrM+hm02iHSLhYpBcA9ZCSDtx0wfWiS1su/wCgltdnYeHdftfEmkJqFqksY3tHJFMuHikU4ZWHqDWrXE/C7Rr/AELwzdWmo2k1tK1/PIqTSiRijHIJYfe+tdtTYBRRRSA5yL/kpN1/2CIf/R0tUIviAl3qbw6foGrXunx3Bt5NRgiBiDg4bAzuYA9SBV+Pn4kXY/6hEP8A6OlrmPCsvibwjZp4YbwvcXyxXL+TqEc6LC8buWDNk5BAPIxQviB/Dc2NR+IMdvqN5a6ZoWqavHYNtu57NF2RN1K/MRuIHUDNW7zx3pMHhux1q2We9TUGEdnb28eZZnOflAPQ8HOemK5yxbxH4Mm1jTbfwzcatDeXkt3aXVvKgX94c7ZNxBGD354qoPBuueH/AA34XurW3XUNQ0e7kurmzicDzBKDuCE8ZXPFC218v+CN76ef/AOpHjqG10O61LWNI1LS2t5FjFvcRhnmZuFEe0kMSeOKTSPHK3uswaTqeiajo13dIz2q3irtm2jLAFSRkDsaydcHiLxZosN7F4elsLnS9QhvLa1u5133WzO4fLkLweMnrQI9c8Y+LNDvbvQLjRrDSJHuHa7kQySyFdoVQpPy88k01vr/AErbkvbT+n2NXV/HLaNJcTXHh7Vf7LtpAk9/sUIo6FgpO5lHqBXWRyLLEsiHKOAyn1BrxLxR4d8U6za65a3tlr17qDySfZGt71Y7LyeqDbnk46gjk969l02N4dLtI5FKukKKynsQBmlH4dRy0lZeZaooooAKKKKACiiigAooooAKKKKACiiigArnvGH/ACDbD/sK2P8A6UR10Nc94w/5Bth/2FbH/wBKI6AOQ8cvNqPxD0HS7vQLjUdPSOaUQecgSdsD58Ej7mT19eK6HUPGsem6i+j6ToWo6tPZxr9oSzVdtuCPlUsxALY7DmptU068m+IugahHbu1pb2tyksoxhCwXaD35xWIv9veDvE2vTW3h251my1acXUUlpKgaN9oUo4YjA4GCKS2t6/mN6u/oa1z8RNHg8Fr4oSO5ms/OWF4ljxLG5fYQVPcHtTpPHMdpoMmqaloupWLGcQW1pLGpmuWb7oRQT19+neuWl8Ia5D8O5oJLUSapfawmozW0DAiIGZWIBOM4Uc103j3StSvbbSdR0q3F3daTfJefZSwUzKAQVBPGcHin6918tr/qLrb1/W36EkPjhI9Jvb/WNF1PSfsu393cxgtNu4UJtJDEnjFP0vxibrV7fTNS0W/0m4u4zJa/atpWYLywypOGA5wawPEUGuePfCt1bN4dn017eaKeCG8uFDXLI2WU7SdoIyM561L4Z0ewfWre5j8EXumSwoxN1eXO7ymIxhBvbdnnnin1/rsD20KXi/x9DqHhbxDBaaLqk+mrBPbHU44gYfMAKnHO4qDxuxiu38Kf8ifov/XjD/6AK85S08W6V4G1LwVB4YkuXWOeOG/FwiwyRuWYHru34bGMde9el+HLea08MaVbXEZjmitIkkQ9VYIARQtn8v1CW6+f6HG+DdQOl6f4ruls7m8ZdcuAsFsm93JI4A/rXRaL4sGqatcaRe6Xd6XqMUIuBDcFW8yInG5WUkHB4IrkDo/iqy8NeIl02C5t7mfXHuMQuqzS2xI3eWTwGI6ZpPBvh7ULT4hvqp03WYNPfTHhWXVbsTSF/MU4xk7RjPHtUx1ST7L/ANJ/z0B6X9X+ZR8HeN18O+GbwNoeq3dpbajdG6u4Ih5cIMpOeTlsA5OM4rvdZ8aWOl2+nm1t7nU7rUV32drZqGeVcZLckAAA9TXC6eni7SvCWo+HF8KTTSX89yLe5E6eXGsjtzIM5GAc8ZyMVr3Xh/V/C994b1bTbBtWXTdOOnXNtC4WQg7TvTdweR09Ka2V/L8v+G+8LWb+f5/8OdDonjO21f8AtGCWwu9P1HT08y4srpQHCkEqwIJBBx1BrL03xuPF2gXk9poepW9hLYSyJeXCKsbNtIKjnJ789OKh0jTNZ1bxDrfifUNMfTRcaf8AYbSzkcNKwGSWfHAJJ4Gav+HLC70z4S29jfQNBdQaa6SRNjKna3HFNefl+v8AwBPey/rb/gm54Y/5FLRv+vGD/wBFrWrWV4Y/5FLRv+vGD/0WtatIYUUUUAFFFFABRRRQAUUUUAZWvaNJrlktoNTvLGIvmVrRwjyL/d3dV+o5rkvBH2mw8ceJNCg1K7v9IskhaNruUyvFMwJZA55Pbg9K2/HWpa/p+hY8OaZNeX07+Xvj2kwL3fBIyfQetUPALvY250lfDGq6bGoM0l5fMjNcSk/MzFWJLHr+FEd3/X9f5/MJbf1/X/A+RreDP+QFN/2Eb3/0plroK5/wZ/yApv8AsI3v/pTLXQUAFFFFABRRRQAUUUUAFVdShkuNNuIYrx7N3QgXCAFo/wDaGeM1aqlq8l7DpVxJp9nHeXKr8lvI+wSc8jPbjNJ7DW55xooi0/4kabY+G/Ed/q9rJbytqsc979pSMAfI+f4WLHoK9C8QtKnhvVGgLiZbSUoUzuDbDjGO9cBa6dquteLdEvrHwk/hmGwlL3k7tGpnQqQYgsZ+YZ7muyttV1xn1s3GhkLaS7bEJKAbtMZzzwDmiSvCz8/6/ESdpX9DivAi+F5bnSnTxJq0uteSHa1u7+bDvt+YbH4bGTxXaWf/ACP+r/8AYOs//RlxXK6kmueONX0SNvDNzo9vp16l5LeXsib8Ln5IwpJOe/Suqs/+R/1f/sHWf/oy4q27q4lo7HQUUUVIwooooAKKKKACiiigAooooA818ePYnxrpkWs6pqdhphsZW3Wc8satLvXGSntnrXXeE00pdAiOjalLqNkzMy3EtyZ2JzyNx549Ki17xDqekXSxWnhi/wBUiZMiW1kjwG9CGIx9a5vQtP8AEfhjwzr2rQaNFJqmo3pu4dJSUbYlYqNu7pnGScd6I7W/rf8Ar7ge/wDXYPiE9p/wkuhRarqOpWOltDcGR7KaWPLjZtDFPx61r6Smjr4G1E6Hqk+pWjRTHzp7pp2DbMFctyMY6Vd1rX9U0k2/2fw1fakske52tJE/dt/dIYj8657w7ouo2WleLtY1KzTT5NXLzpYo4byVERHzEcbj1OKI7Nf1v/X3A3ezKHjD7XJ8LvC9tZX1xYy3UtjB59vIUZQyY6jtW5oXi7yvh5carqrf6ZpSyQXqk/MZYztx9W4x/vVS1jTL3VPAfg+OxtnnaG4sJpAuPlRVG5uewqpq/g/VZ/iJ5NvCP+EZ1KWK/wBQI6CaLOFxn+MhCfpSS0a7v9F/wfmD3v2X6v8A4BH8OLrU7HV/FDeItSnkeOG2u5hPKSluXRnZVHRQOnHpW9b/ABCieSzmutE1Kz0u9lEVtqEyqEct9wlQdyhuxIqnJ4Yv9S1zx5DLE8Fvq1rBDbXBxhiI2U478EisbQfDcCDTbG/8BXX263ZBNcyXhNsCn/LRSXOemQNtUtWvkD0T/rojq9T8dxWmtXGmWWi6nqjWYX7bLZxhlt8jIByQWOOcDJrjfDd/ZQfB/TLu5fUUgfVTs+xS+VIS1ywAbP8ADzyPStqBfEXhPxNry2Xh6XVbbV7kXdvcRTqixsVClZN3IAxnIzWXB4Z14fCfT9Mm05xqSass8sCsDtX7SXLA56Y5pR6P0/PX7gns7ef5M9EtNdhu/Eeo6KsMizWMcUjyHG1g+cY78YrFk+IWnxeEr7xE9pci2srtrWSMbS5KyBCw56ZOfWqF8Nd8P+PtQ1Sz0GfVrTU7aGNTbyKphdMj59x6Hd1Gawk8NeIG+FGqadNpbrqc+qtOLdHBypnVsg55GM0ldpf11/yB6f15f5m+3xPt4NQSyuvD2t29xcoXsI2twWu/ZQD8p6H5sYFbvhnxTB4kW8j+xXVhe2UgjubS6UB4yRlTwSCCOQRVPVtNvZ/HPhW9it3a2tY7oXEoxiPcihc/Ug03w9pl9a+PPFl9cWzx2t21t9nlJGJNsZDY+hql/X3i6XOtrn9Q/wCR80L/AK8r3/0KCugrn9Q/5HzQv+vK9/8AQoKQzzz4dPOvgbUBHFGy/apOWk2nOF7Yr0H+0vFX/Qvad/4Nj/8AGa+dY/uSf7xqxQB9Bf2l4q/6F7Tv/Bsf/jNH9peKv+he07/wbH/4zXz7RQB9Bf2l4q/6F7Tv/Bsf/jNH9peKv+he07/wbH/4zXz7RQB9Bf2l4q/6F7Tv/Bsf/jNH9peKv+he07/wbH/4zXz7RQB9Bf2l4q/6F7Tv/Bsf/jNH9peKv+he07/wbH/4zXz7RQB9Bf2l4q/6F7Tv/Bsf/jNH9peKv+he07/wbH/4zXz7RQB7LHf+JP8AhPrlxoVh539lxAx/2mcBfNkwd3ldc54x261u/wBpeKv+he07/wAGx/8AjNfPX/Lc/wC6P50+gD6C/tLxV/0L2nf+DY//ABmj+0vFX/Qvad/4Nj/8Zr59ooA+gv7S8Vf9C9p3/g2P/wAZo/tLxV/0L2nf+DY//Ga+faKAPoL+0vFX/Qvad/4Nj/8AGaP7S8Vf9C9p3/g2P/xmvn2igD6C/tLxV/0L2nf+DY//ABmj+0vFX/Qvad/4Nj/8Zr59ooA+gv7S8Vf9C9p3/g2P/wAZo/tLxV/0L2nf+DY//Ga+faKAPoL+0vFX/Qvad/4Nj/8AGaP7S8Vf9C9p3/g2P/xmvn2igD6C/tLxV/0L2nf+DY//ABmj+0vFX/Qvad/4Nj/8Zr59ooA+gv7S8Vf9C9p3/g2P/wAZo/tLxV/0L2nf+DY//Ga+faKAPoL+0vFX/Qvad/4Nj/8AGaP7S8Vf9C9p3/g2P/xmvn2igD6C/tLxV/0L2nf+DY//ABmsTxTf+JX0+yE2hWCKNSsyCuplssJ0wP8AVDgnAz264NeMUyX7q/7w/nQB9C/2l4q/6F7Tv/Bsf/jNH9peKv8AoXtO/wDBsf8A4zXz7RQB9Bf2l4q/6F7Tv/Bsf/jNH9peKv8AoXtO/wDBsf8A4zXz7RQB9Bf2l4q/6F7Tv/Bsf/jNH9peKv8AoXtO/wDBsf8A4zXz7RQB9Bf2l4q/6F7Tv/Bsf/jNH9peKv8AoXtO/wDBsf8A4zXz7RQB9Bf2l4q/6F7Tv/Bsf/jNH9peKv8AoXtO/wDBsf8A4zXz7RQB9Bf2l4q/6F7Tv/Bsf/jNH9peKv8AoXtO/wDBsf8A4zXz7RQB9Bf2l4q/6F7Tv/Bsf/jNU9X1HxQ2i3wfQNOVDbyBmGqkkDae3k14TSP9xvpQB7j4d1DxMvhjSVi0DT3jFnCFZtUKkjYMEjyTj6ZrS/tLxV/0L2nf+DY//Ga+e4/9Wv0FOoA+gv7S8Vf9C9p3/g2P/wAZo/tLxV/0L2nf+DY//Ga+faKAPoL+0vFX/Qvad/4Nj/8AGaP7S8Vf9C9p3/g2P/xmvn2igD6C/tLxV/0L2nf+DY//ABmj+0vFX/Qvad/4Nj/8Zr59ooA+gv7S8Vf9C9p3/g2P/wAZo/tLxV/0L2nf+DY//Ga+faKAPoL+0vFX/Qvad/4Nj/8AGaP7S8Vf9C9p3/g2P/xmvn2igD2fwpf+JU0aUQ6Fp8i/brwktqhU5+0SZGPKPQ5Ge+M8Vt/2l4q/6F7Tv/Bsf/jNfPUX3P8AgR/nT6APoL+0vFX/AEL2nf8Ag2P/AMZo/tLxV/0L2nf+DY//ABmvn2igD6C/tLxV/wBC9p3/AINj/wDGaP7S8Vf9C9p3/g2P/wAZr59ooA+gv7S8Vf8AQvad/wCDY/8Axmj+0vFX/Qvad/4Nj/8AGa+faKAPoL+0vFX/AEL2nf8Ag2P/AMZo/tLxV/0L2nf+DY//ABmvn2igD6C/tLxV/wBC9p3/AINj/wDGaP7S8Vf9C9p3/g2P/wAZr59ooA+gv7S8Vf8AQvad/wCDY/8AxmsS1v8AxKPG2qONC08zGwtQyf2ocAb58HPlc554xxgeteMUwf65v90f1oA+hf7S8Vf9C9p3/g2P/wAZo/tLxV/0L2nf+DY//Ga+faKAPoL+0vFX/Qvad/4Nj/8AGaP7S8Vf9C9p3/g2P/xmvn2igD6C/tLxV/0L2nf+DY//ABmj+0vFX/Qvad/4Nj/8Zr59ooA+gv7S8Vf9C9p3/g2P/wAZo/tLxV/0L2nf+DY//Ga+faKAPoL+0vFX/Qvad/4Nj/8AGaP7S8Vf9C9p3/g2P/xmvn2igD6C/tLxV/0L2nf+DY//ABmj+0vFX/Qvad/4Nj/8Zr59ooA+gv7S8Vf9C9p3/g2P/wAZqnq+o+KG0W+D6BpyobeQMw1UkgbT28mvCaR/uN9KAPcfDuoeJl8M6UsWgae8Ys4QrNqhUkbBgkeScfTNaX9peKv+he07/wAGx/8AjNfPcf8Aq1+gp1AH0F/aXir/AKF7Tv8AwbH/AOM0f2l4q/6F7Tv/AAbH/wCM18+0UAfQX9peKv8AoXtO/wDBsf8A4zR/aXir/oXtO/8ABsf/AIzXz7RQB9Bf2l4q/wChe07/AMGx/wDjNH9peKv+he07/wAGx/8AjNfPtFAH0F/aXir/AKF7Tv8AwbH/AOM0f2l4q/6F7Tv/AAbH/wCM18+9qKAPoL+0vFX/AEL2nf8Ag2P/AMZrNF3q83jvRzqOmWtptsbzZ5V6Zt3zQZz8i47eteH03/l4j+h/pQB//9k=">
          <a:extLst>
            <a:ext uri="{FF2B5EF4-FFF2-40B4-BE49-F238E27FC236}">
              <a16:creationId xmlns:a16="http://schemas.microsoft.com/office/drawing/2014/main" id="{AFC4E0A0-53DA-4BD2-93D6-1BB494156B08}"/>
            </a:ext>
          </a:extLst>
        </xdr:cNvPr>
        <xdr:cNvSpPr>
          <a:spLocks noChangeAspect="1" noChangeArrowheads="1"/>
        </xdr:cNvSpPr>
      </xdr:nvSpPr>
      <xdr:spPr bwMode="auto">
        <a:xfrm>
          <a:off x="6705600" y="171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19/04/relationships/externalLinkLongPath" Target="0.%20FINAL%20risk%20maps-All%20crops/Rainforest%20Alliance_COFFEE_Risk%20map%20tool_FINAL.xlsx" TargetMode="External"/></Relationships>
</file>

<file path=xl/externalLinks/_rels/externalLink2.xml.rels><?xml version="1.0" encoding="UTF-8" standalone="yes"?>
<Relationships xmlns="http://schemas.openxmlformats.org/package/2006/relationships"><Relationship Id="rId1" Type="http://schemas.microsoft.com/office/2019/04/relationships/externalLinkLongPath" Target="0.%20FINAL%20risk%20maps-All%20crops/Rainforest%20Alliance_COCOA_Risk%20map%20tool_FINAL.xlsx" TargetMode="External"/></Relationships>
</file>

<file path=xl/externalLinks/_rels/externalLink3.xml.rels><?xml version="1.0" encoding="UTF-8" standalone="yes"?>
<Relationships xmlns="http://schemas.openxmlformats.org/package/2006/relationships"><Relationship Id="rId1" Type="http://schemas.microsoft.com/office/2019/04/relationships/externalLinkLongPath" Target="0.%20FINAL%20risk%20maps-All%20crops/Rainforest%20Alliance_BANANA_Risk%20map%20tool_FINAL.xlsx" TargetMode="External"/></Relationships>
</file>

<file path=xl/externalLinks/_rels/externalLink4.xml.rels><?xml version="1.0" encoding="UTF-8" standalone="yes"?>
<Relationships xmlns="http://schemas.openxmlformats.org/package/2006/relationships"><Relationship Id="rId1" Type="http://schemas.microsoft.com/office/2019/04/relationships/externalLinkLongPath" Target="0.%20FINAL%20risk%20maps-All%20crops/Rainforest%20Alliance_TEA_Risk%20map%20tool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d) Indices 50-50"/>
      <sheetName val="updated Risk "/>
      <sheetName val="Indices"/>
      <sheetName val="Indices "/>
      <sheetName val="FL equal weight"/>
      <sheetName val="FL DW 50-50"/>
      <sheetName val="CL equal weight"/>
      <sheetName val="CL DW 50-50"/>
      <sheetName val="Discrimination"/>
      <sheetName val="Child labour"/>
      <sheetName val="Ergon Informal Employment"/>
      <sheetName val="Ergon Migration and Trafficking"/>
      <sheetName val="Forced labour"/>
    </sheetNames>
    <sheetDataSet>
      <sheetData sheetId="0"/>
      <sheetData sheetId="1"/>
      <sheetData sheetId="2">
        <row r="4">
          <cell r="A4" t="str">
            <v>COFFEE</v>
          </cell>
          <cell r="B4" t="str">
            <v>Cocoa</v>
          </cell>
          <cell r="C4" t="str">
            <v>Coffee</v>
          </cell>
          <cell r="D4" t="str">
            <v xml:space="preserve">Tea </v>
          </cell>
          <cell r="E4" t="str">
            <v>Bananas</v>
          </cell>
          <cell r="F4" t="str">
            <v xml:space="preserve">Poverty (GNI per capita) </v>
          </cell>
          <cell r="G4" t="str">
            <v>Scoring (INVERSE)</v>
          </cell>
          <cell r="H4" t="str">
            <v xml:space="preserve">Informal Employment (Ergon aggregated country ranking tool) </v>
          </cell>
          <cell r="I4" t="str">
            <v>Scoring</v>
          </cell>
          <cell r="J4" t="str">
            <v>Vulnerability of minorities: Group grievance (data source)</v>
          </cell>
          <cell r="K4" t="str">
            <v>Scoring</v>
          </cell>
          <cell r="L4" t="str">
            <v>WJP Rule of Law Index: Overall Score &amp; World Bank WGI (converted to WJP range)</v>
          </cell>
          <cell r="M4" t="str">
            <v>Scoring (INVERSE)</v>
          </cell>
          <cell r="N4" t="str">
            <v>Legal anti-trafficking framework 3P (data source)</v>
          </cell>
          <cell r="O4" t="str">
            <v>Scoring (INVERSE)</v>
          </cell>
          <cell r="P4" t="str">
            <v>Legal anti-trafficking framework USDOS</v>
          </cell>
          <cell r="Q4" t="str">
            <v>Scoring</v>
          </cell>
          <cell r="R4" t="str">
            <v>Ergon Migration and Trafficking risk Index 2019 (total score, 0-2)</v>
          </cell>
          <cell r="S4" t="str">
            <v>Scoring</v>
          </cell>
          <cell r="T4" t="str">
            <v>Structural score</v>
          </cell>
          <cell r="U4" t="str">
            <v xml:space="preserve">Risk in practice </v>
          </cell>
          <cell r="V4" t="str">
            <v xml:space="preserve">FINAL SCORE </v>
          </cell>
          <cell r="W4" t="str">
            <v>UNICEF. Child Rights Atlas - Workplace Index</v>
          </cell>
          <cell r="X4" t="str">
            <v>Scoring (score/max within dataset)</v>
          </cell>
          <cell r="Y4" t="str">
            <v>Expected years of schooling (UNDP Education Index)</v>
          </cell>
          <cell r="Z4" t="str">
            <v>Scoring (score/max within dataset)</v>
          </cell>
          <cell r="AA4" t="str">
            <v>Country has developed a list of hazardous occupations for children incl in national legislation (0=yes, 1=in progress, 2=no)</v>
          </cell>
          <cell r="AB4" t="str">
            <v xml:space="preserve">Scoring </v>
          </cell>
          <cell r="AC4" t="str">
            <v>Structural score</v>
          </cell>
          <cell r="AD4" t="str">
            <v xml:space="preserve">Risk in practice </v>
          </cell>
        </row>
        <row r="5">
          <cell r="A5" t="str">
            <v>old Weighting -&gt;</v>
          </cell>
          <cell r="B5"/>
          <cell r="C5"/>
          <cell r="D5"/>
          <cell r="E5"/>
          <cell r="F5">
            <v>0.1125</v>
          </cell>
          <cell r="G5"/>
          <cell r="H5">
            <v>7.4999999999999997E-2</v>
          </cell>
          <cell r="I5"/>
          <cell r="J5">
            <v>7.4999999999999997E-2</v>
          </cell>
          <cell r="K5"/>
          <cell r="L5">
            <v>0.1125</v>
          </cell>
          <cell r="M5"/>
          <cell r="N5">
            <v>3.7499999999999999E-2</v>
          </cell>
          <cell r="O5"/>
          <cell r="P5">
            <v>3.7499999999999999E-2</v>
          </cell>
          <cell r="Q5"/>
          <cell r="R5">
            <v>0.15</v>
          </cell>
          <cell r="S5"/>
          <cell r="T5">
            <v>0.6</v>
          </cell>
          <cell r="U5"/>
          <cell r="V5"/>
          <cell r="W5">
            <v>0.35</v>
          </cell>
          <cell r="X5"/>
          <cell r="Y5">
            <v>0.15</v>
          </cell>
          <cell r="Z5"/>
          <cell r="AA5">
            <v>0.1</v>
          </cell>
          <cell r="AB5"/>
          <cell r="AC5">
            <v>0.6</v>
          </cell>
          <cell r="AD5"/>
        </row>
        <row r="6">
          <cell r="A6" t="str">
            <v>NEW weighting</v>
          </cell>
          <cell r="B6"/>
          <cell r="C6"/>
          <cell r="D6"/>
          <cell r="E6"/>
          <cell r="F6">
            <v>7.5000000000000011E-2</v>
          </cell>
          <cell r="G6"/>
          <cell r="H6">
            <v>0.05</v>
          </cell>
          <cell r="I6"/>
          <cell r="J6">
            <v>0.05</v>
          </cell>
          <cell r="K6"/>
          <cell r="L6">
            <v>7.5000000000000011E-2</v>
          </cell>
          <cell r="M6"/>
          <cell r="N6">
            <v>2.5000000000000001E-2</v>
          </cell>
          <cell r="O6"/>
          <cell r="P6">
            <v>2.5000000000000001E-2</v>
          </cell>
          <cell r="Q6"/>
          <cell r="R6">
            <v>0.1</v>
          </cell>
          <cell r="S6"/>
          <cell r="T6">
            <v>0.4</v>
          </cell>
          <cell r="U6">
            <v>0.6</v>
          </cell>
          <cell r="V6"/>
          <cell r="W6">
            <v>0.23333333333333334</v>
          </cell>
          <cell r="X6"/>
          <cell r="Y6">
            <v>0.1</v>
          </cell>
          <cell r="Z6"/>
          <cell r="AA6">
            <v>6.666666666666668E-2</v>
          </cell>
          <cell r="AB6"/>
          <cell r="AC6">
            <v>0.4</v>
          </cell>
          <cell r="AD6">
            <v>0.6</v>
          </cell>
        </row>
        <row r="7">
          <cell r="A7" t="str">
            <v>Nigeria</v>
          </cell>
          <cell r="B7" t="str">
            <v>y</v>
          </cell>
          <cell r="C7"/>
          <cell r="D7"/>
          <cell r="E7"/>
          <cell r="F7">
            <v>1960</v>
          </cell>
          <cell r="G7">
            <v>0.99824120603015076</v>
          </cell>
          <cell r="H7">
            <v>0.55785314833134325</v>
          </cell>
          <cell r="I7">
            <v>0.41018613847892882</v>
          </cell>
          <cell r="J7">
            <v>9.4</v>
          </cell>
          <cell r="K7">
            <v>0.47000000000000008</v>
          </cell>
          <cell r="L7">
            <v>0.43219802487969688</v>
          </cell>
          <cell r="M7">
            <v>0.38951053875179598</v>
          </cell>
          <cell r="N7">
            <v>11</v>
          </cell>
          <cell r="O7">
            <v>0.18333333333333335</v>
          </cell>
          <cell r="P7">
            <v>1.25</v>
          </cell>
          <cell r="Q7">
            <v>8.3333333333333329E-2</v>
          </cell>
          <cell r="R7">
            <v>0.87724137931034485</v>
          </cell>
          <cell r="S7">
            <v>0.43862068965517242</v>
          </cell>
          <cell r="T7">
            <v>2.9732252395827152</v>
          </cell>
          <cell r="U7"/>
          <cell r="V7"/>
          <cell r="W7">
            <v>6</v>
          </cell>
          <cell r="X7">
            <v>1.5384615384615385</v>
          </cell>
          <cell r="Y7">
            <v>9</v>
          </cell>
          <cell r="Z7">
            <v>0.54773869346733672</v>
          </cell>
          <cell r="AA7">
            <v>2</v>
          </cell>
          <cell r="AB7">
            <v>0.66666666666666674</v>
          </cell>
          <cell r="AC7">
            <v>2.752866898595542</v>
          </cell>
          <cell r="AD7"/>
        </row>
        <row r="8">
          <cell r="A8" t="str">
            <v>Côte d'Ivoire</v>
          </cell>
          <cell r="B8" t="str">
            <v>y</v>
          </cell>
          <cell r="C8" t="str">
            <v>y</v>
          </cell>
          <cell r="D8"/>
          <cell r="E8" t="str">
            <v>y</v>
          </cell>
          <cell r="F8">
            <v>1610</v>
          </cell>
          <cell r="G8">
            <v>0.99855527638190955</v>
          </cell>
          <cell r="H8">
            <v>0.55722572907479817</v>
          </cell>
          <cell r="I8">
            <v>0.40972480079029272</v>
          </cell>
          <cell r="J8">
            <v>7.5</v>
          </cell>
          <cell r="K8">
            <v>0.37500000000000006</v>
          </cell>
          <cell r="L8">
            <v>0.46431598840999821</v>
          </cell>
          <cell r="M8">
            <v>0.36272145897140917</v>
          </cell>
          <cell r="N8">
            <v>8</v>
          </cell>
          <cell r="O8">
            <v>0.13333333333333333</v>
          </cell>
          <cell r="P8">
            <v>1.25</v>
          </cell>
          <cell r="Q8">
            <v>8.3333333333333329E-2</v>
          </cell>
          <cell r="R8">
            <v>1.6779310344827585</v>
          </cell>
          <cell r="S8">
            <v>0.83896551724137935</v>
          </cell>
          <cell r="T8">
            <v>3.2016337200516576</v>
          </cell>
          <cell r="U8">
            <v>3.5999999999999996</v>
          </cell>
          <cell r="V8">
            <v>6.8016337200516572</v>
          </cell>
          <cell r="W8">
            <v>6.1</v>
          </cell>
          <cell r="X8">
            <v>1.5641025641025641</v>
          </cell>
          <cell r="Y8">
            <v>8.9</v>
          </cell>
          <cell r="Z8">
            <v>0.55276381909547734</v>
          </cell>
          <cell r="AA8">
            <v>0</v>
          </cell>
          <cell r="AB8">
            <v>0</v>
          </cell>
          <cell r="AC8">
            <v>2.1168663831980412</v>
          </cell>
          <cell r="AD8">
            <v>5.4</v>
          </cell>
        </row>
        <row r="9">
          <cell r="A9" t="str">
            <v>Cameroon</v>
          </cell>
          <cell r="B9" t="str">
            <v>y</v>
          </cell>
          <cell r="C9"/>
          <cell r="D9"/>
          <cell r="E9" t="str">
            <v>y</v>
          </cell>
          <cell r="F9">
            <v>1440</v>
          </cell>
          <cell r="G9">
            <v>0.99870782483847809</v>
          </cell>
          <cell r="H9">
            <v>0.5583423248068845</v>
          </cell>
          <cell r="I9">
            <v>0.41054582706388565</v>
          </cell>
          <cell r="J9">
            <v>8.5</v>
          </cell>
          <cell r="K9">
            <v>0.42500000000000004</v>
          </cell>
          <cell r="L9">
            <v>0.37292007069830807</v>
          </cell>
          <cell r="M9">
            <v>0.43895333241725221</v>
          </cell>
          <cell r="N9">
            <v>10</v>
          </cell>
          <cell r="O9">
            <v>0.16666666666666666</v>
          </cell>
          <cell r="P9">
            <v>1.25</v>
          </cell>
          <cell r="Q9">
            <v>8.3333333333333329E-2</v>
          </cell>
          <cell r="R9">
            <v>0.91931034482758622</v>
          </cell>
          <cell r="S9">
            <v>0.45965517241379311</v>
          </cell>
          <cell r="T9">
            <v>2.9828621567334093</v>
          </cell>
          <cell r="U9"/>
          <cell r="V9"/>
          <cell r="W9">
            <v>6.2</v>
          </cell>
          <cell r="X9">
            <v>1.5897435897435899</v>
          </cell>
          <cell r="Y9">
            <v>10.4</v>
          </cell>
          <cell r="Z9">
            <v>0.47738693467336679</v>
          </cell>
          <cell r="AA9">
            <v>0</v>
          </cell>
          <cell r="AB9">
            <v>0</v>
          </cell>
          <cell r="AC9">
            <v>2.0671305244169567</v>
          </cell>
          <cell r="AD9"/>
        </row>
        <row r="10">
          <cell r="A10" t="str">
            <v>Ghana</v>
          </cell>
          <cell r="B10" t="str">
            <v>y</v>
          </cell>
          <cell r="C10"/>
          <cell r="D10"/>
          <cell r="E10" t="str">
            <v>y</v>
          </cell>
          <cell r="F10">
            <v>2130</v>
          </cell>
          <cell r="G10">
            <v>0.99808865757358223</v>
          </cell>
          <cell r="H10">
            <v>0.53766201011683823</v>
          </cell>
          <cell r="I10">
            <v>0.39533971332120454</v>
          </cell>
          <cell r="J10">
            <v>3.8</v>
          </cell>
          <cell r="K10">
            <v>0.19000000000000003</v>
          </cell>
          <cell r="L10">
            <v>0.57701861387840148</v>
          </cell>
          <cell r="M10">
            <v>0.26871800130250445</v>
          </cell>
          <cell r="N10">
            <v>9</v>
          </cell>
          <cell r="O10">
            <v>0.15000000000000002</v>
          </cell>
          <cell r="P10">
            <v>1.25</v>
          </cell>
          <cell r="Q10">
            <v>8.3333333333333329E-2</v>
          </cell>
          <cell r="R10">
            <v>1.2220689655172414</v>
          </cell>
          <cell r="S10">
            <v>0.61103448275862071</v>
          </cell>
          <cell r="T10">
            <v>2.6965141882892452</v>
          </cell>
          <cell r="U10"/>
          <cell r="V10"/>
          <cell r="W10">
            <v>4.5</v>
          </cell>
          <cell r="X10">
            <v>1.153846153846154</v>
          </cell>
          <cell r="Y10">
            <v>11.5</v>
          </cell>
          <cell r="Z10">
            <v>0.42211055276381909</v>
          </cell>
          <cell r="AA10">
            <v>0</v>
          </cell>
          <cell r="AB10">
            <v>0</v>
          </cell>
          <cell r="AC10">
            <v>1.5759567066099731</v>
          </cell>
          <cell r="AD10"/>
        </row>
        <row r="11">
          <cell r="A11" t="str">
            <v>Peru</v>
          </cell>
          <cell r="B11" t="str">
            <v>y</v>
          </cell>
          <cell r="C11" t="str">
            <v>y</v>
          </cell>
          <cell r="D11"/>
          <cell r="E11"/>
          <cell r="F11">
            <v>6530</v>
          </cell>
          <cell r="G11">
            <v>0.99414034458004308</v>
          </cell>
          <cell r="H11">
            <v>0.45243355615942954</v>
          </cell>
          <cell r="I11">
            <v>0.33267173247016879</v>
          </cell>
          <cell r="J11">
            <v>8</v>
          </cell>
          <cell r="K11">
            <v>0.40000000000000008</v>
          </cell>
          <cell r="L11">
            <v>0.50675327765540312</v>
          </cell>
          <cell r="M11">
            <v>0.32732519462899684</v>
          </cell>
          <cell r="N11">
            <v>10</v>
          </cell>
          <cell r="O11">
            <v>0.16666666666666666</v>
          </cell>
          <cell r="P11">
            <v>1.25</v>
          </cell>
          <cell r="Q11">
            <v>8.3333333333333329E-2</v>
          </cell>
          <cell r="R11">
            <v>0.29931034482758617</v>
          </cell>
          <cell r="S11">
            <v>0.14965517241379309</v>
          </cell>
          <cell r="T11">
            <v>2.4537924440930019</v>
          </cell>
          <cell r="U11">
            <v>3.5999999999999996</v>
          </cell>
          <cell r="V11">
            <v>6.053792444093002</v>
          </cell>
          <cell r="W11">
            <v>4.2</v>
          </cell>
          <cell r="X11">
            <v>1.0769230769230771</v>
          </cell>
          <cell r="Y11">
            <v>13.1</v>
          </cell>
          <cell r="Z11">
            <v>0.34170854271356776</v>
          </cell>
          <cell r="AA11">
            <v>0</v>
          </cell>
          <cell r="AB11">
            <v>0</v>
          </cell>
          <cell r="AC11">
            <v>1.4186316196366449</v>
          </cell>
          <cell r="AD11">
            <v>4.1999999999999993</v>
          </cell>
        </row>
        <row r="12">
          <cell r="A12" t="str">
            <v>Colombia</v>
          </cell>
          <cell r="B12"/>
          <cell r="C12" t="str">
            <v>y</v>
          </cell>
          <cell r="D12"/>
          <cell r="E12" t="str">
            <v>y</v>
          </cell>
          <cell r="F12">
            <v>6190</v>
          </cell>
          <cell r="G12">
            <v>0.99444544149318015</v>
          </cell>
          <cell r="H12">
            <v>0.4299480374931221</v>
          </cell>
          <cell r="I12">
            <v>0.31613826286258978</v>
          </cell>
          <cell r="J12">
            <v>7.1</v>
          </cell>
          <cell r="K12">
            <v>0.35499999999999998</v>
          </cell>
          <cell r="L12">
            <v>0.49633301846951433</v>
          </cell>
          <cell r="M12">
            <v>0.33601656618497122</v>
          </cell>
          <cell r="N12">
            <v>10</v>
          </cell>
          <cell r="O12">
            <v>0.16666666666666666</v>
          </cell>
          <cell r="P12">
            <v>0</v>
          </cell>
          <cell r="Q12">
            <v>0</v>
          </cell>
          <cell r="R12">
            <v>0.85379310344827586</v>
          </cell>
          <cell r="S12">
            <v>0.42689655172413793</v>
          </cell>
          <cell r="T12">
            <v>2.5951634889315458</v>
          </cell>
          <cell r="U12">
            <v>3</v>
          </cell>
          <cell r="V12">
            <v>5.5951634889315454</v>
          </cell>
          <cell r="W12">
            <v>4</v>
          </cell>
          <cell r="X12">
            <v>1.0256410256410255</v>
          </cell>
          <cell r="Y12">
            <v>13.2</v>
          </cell>
          <cell r="Z12">
            <v>0.33668341708542715</v>
          </cell>
          <cell r="AA12">
            <v>0</v>
          </cell>
          <cell r="AB12">
            <v>0</v>
          </cell>
          <cell r="AC12">
            <v>1.3623244427264527</v>
          </cell>
          <cell r="AD12">
            <v>4.8000000000000007</v>
          </cell>
        </row>
        <row r="13">
          <cell r="A13" t="str">
            <v>Costa Rica</v>
          </cell>
          <cell r="B13"/>
          <cell r="C13" t="str">
            <v>y</v>
          </cell>
          <cell r="D13"/>
          <cell r="E13" t="str">
            <v>y</v>
          </cell>
          <cell r="F13">
            <v>11510</v>
          </cell>
          <cell r="G13">
            <v>0.98967157214644652</v>
          </cell>
          <cell r="H13">
            <v>0.31422565206583231</v>
          </cell>
          <cell r="I13">
            <v>0.23104827357781785</v>
          </cell>
          <cell r="J13">
            <v>3.6</v>
          </cell>
          <cell r="K13">
            <v>0.18</v>
          </cell>
          <cell r="L13">
            <v>0.68590715010876613</v>
          </cell>
          <cell r="M13">
            <v>0.17789581447572309</v>
          </cell>
          <cell r="N13">
            <v>9</v>
          </cell>
          <cell r="O13">
            <v>0.15000000000000002</v>
          </cell>
          <cell r="P13">
            <v>1.25</v>
          </cell>
          <cell r="Q13">
            <v>8.3333333333333329E-2</v>
          </cell>
          <cell r="R13">
            <v>0.37586206896551722</v>
          </cell>
          <cell r="S13">
            <v>0.18793103448275861</v>
          </cell>
          <cell r="T13">
            <v>1.9998800280160789</v>
          </cell>
          <cell r="U13">
            <v>3.5999999999999996</v>
          </cell>
          <cell r="V13">
            <v>5.599880028016079</v>
          </cell>
          <cell r="W13">
            <v>3.3</v>
          </cell>
          <cell r="X13">
            <v>0.84615384615384626</v>
          </cell>
          <cell r="Y13">
            <v>13.5</v>
          </cell>
          <cell r="Z13">
            <v>0.32160804020100497</v>
          </cell>
          <cell r="AA13">
            <v>0</v>
          </cell>
          <cell r="AB13">
            <v>0</v>
          </cell>
          <cell r="AC13">
            <v>1.1677618863548513</v>
          </cell>
          <cell r="AD13">
            <v>3</v>
          </cell>
        </row>
        <row r="14">
          <cell r="A14" t="str">
            <v>Guatemala</v>
          </cell>
          <cell r="B14"/>
          <cell r="C14" t="str">
            <v>y</v>
          </cell>
          <cell r="D14"/>
          <cell r="E14" t="str">
            <v>y</v>
          </cell>
          <cell r="F14">
            <v>4410</v>
          </cell>
          <cell r="G14">
            <v>0.99604271356783924</v>
          </cell>
          <cell r="H14">
            <v>0.52848904131414132</v>
          </cell>
          <cell r="I14">
            <v>0.38859488331922154</v>
          </cell>
          <cell r="J14">
            <v>9.1</v>
          </cell>
          <cell r="K14">
            <v>0.45499999999999996</v>
          </cell>
          <cell r="L14">
            <v>0.45914484749204693</v>
          </cell>
          <cell r="M14">
            <v>0.36703462491905481</v>
          </cell>
          <cell r="N14">
            <v>13</v>
          </cell>
          <cell r="O14">
            <v>0.2166666666666667</v>
          </cell>
          <cell r="P14">
            <v>1.25</v>
          </cell>
          <cell r="Q14">
            <v>8.3333333333333329E-2</v>
          </cell>
          <cell r="R14">
            <v>0.60896551724137937</v>
          </cell>
          <cell r="S14">
            <v>0.30448275862068974</v>
          </cell>
          <cell r="T14">
            <v>2.8111549804268057</v>
          </cell>
          <cell r="U14">
            <v>5.4</v>
          </cell>
          <cell r="V14">
            <v>8.2111549804268051</v>
          </cell>
          <cell r="W14">
            <v>4.9000000000000004</v>
          </cell>
          <cell r="X14">
            <v>1.2564102564102566</v>
          </cell>
          <cell r="Y14">
            <v>10.7</v>
          </cell>
          <cell r="Z14">
            <v>0.46231155778894473</v>
          </cell>
          <cell r="AA14">
            <v>0</v>
          </cell>
          <cell r="AB14">
            <v>0</v>
          </cell>
          <cell r="AC14">
            <v>1.7187218141992013</v>
          </cell>
          <cell r="AD14">
            <v>5.4</v>
          </cell>
        </row>
        <row r="15">
          <cell r="A15" t="str">
            <v>Honduras</v>
          </cell>
          <cell r="B15"/>
          <cell r="C15" t="str">
            <v>y</v>
          </cell>
          <cell r="D15"/>
          <cell r="E15" t="str">
            <v>y</v>
          </cell>
          <cell r="F15">
            <v>2330</v>
          </cell>
          <cell r="G15">
            <v>0.99790918880114865</v>
          </cell>
          <cell r="H15">
            <v>0.5187494888456935</v>
          </cell>
          <cell r="I15">
            <v>0.38143344768065696</v>
          </cell>
          <cell r="J15">
            <v>5.3</v>
          </cell>
          <cell r="K15">
            <v>0.26500000000000001</v>
          </cell>
          <cell r="L15">
            <v>0.40144016277727385</v>
          </cell>
          <cell r="M15">
            <v>0.41516517968065109</v>
          </cell>
          <cell r="N15">
            <v>10</v>
          </cell>
          <cell r="O15">
            <v>0.16666666666666666</v>
          </cell>
          <cell r="P15">
            <v>1.25</v>
          </cell>
          <cell r="Q15">
            <v>8.3333333333333329E-2</v>
          </cell>
          <cell r="R15">
            <v>0.24137931034482757</v>
          </cell>
          <cell r="S15">
            <v>0.1206896551724138</v>
          </cell>
          <cell r="T15">
            <v>2.4301974713348704</v>
          </cell>
          <cell r="U15">
            <v>3.5999999999999996</v>
          </cell>
          <cell r="V15">
            <v>6.0301974713348701</v>
          </cell>
          <cell r="W15">
            <v>5.3</v>
          </cell>
          <cell r="X15">
            <v>1.358974358974359</v>
          </cell>
          <cell r="Y15">
            <v>11.6</v>
          </cell>
          <cell r="Z15">
            <v>0.41708542713567842</v>
          </cell>
          <cell r="AA15">
            <v>0</v>
          </cell>
          <cell r="AB15">
            <v>0</v>
          </cell>
          <cell r="AC15">
            <v>1.7760597861100376</v>
          </cell>
          <cell r="AD15">
            <v>5.4</v>
          </cell>
        </row>
        <row r="16">
          <cell r="A16" t="str">
            <v>Panama</v>
          </cell>
          <cell r="B16"/>
          <cell r="C16"/>
          <cell r="D16"/>
          <cell r="E16" t="str">
            <v>y</v>
          </cell>
          <cell r="F16">
            <v>14370</v>
          </cell>
          <cell r="G16">
            <v>0.98710516870064613</v>
          </cell>
          <cell r="H16">
            <v>0.36960953732448038</v>
          </cell>
          <cell r="I16">
            <v>0.27177171862094146</v>
          </cell>
          <cell r="J16">
            <v>5.6</v>
          </cell>
          <cell r="K16">
            <v>0.27999999999999997</v>
          </cell>
          <cell r="L16">
            <v>0.51921240736665164</v>
          </cell>
          <cell r="M16">
            <v>0.31693323377151805</v>
          </cell>
          <cell r="N16">
            <v>9</v>
          </cell>
          <cell r="O16">
            <v>0.15000000000000002</v>
          </cell>
          <cell r="P16">
            <v>1.25</v>
          </cell>
          <cell r="Q16">
            <v>8.3333333333333329E-2</v>
          </cell>
          <cell r="R16">
            <v>1.0462068965517242</v>
          </cell>
          <cell r="S16">
            <v>0.52310344827586208</v>
          </cell>
          <cell r="T16">
            <v>2.6122469027023012</v>
          </cell>
          <cell r="U16"/>
          <cell r="V16"/>
          <cell r="W16">
            <v>3.1</v>
          </cell>
          <cell r="X16">
            <v>0.79487179487179493</v>
          </cell>
          <cell r="Y16">
            <v>12.4</v>
          </cell>
          <cell r="Z16">
            <v>0.37688442211055273</v>
          </cell>
          <cell r="AA16">
            <v>0</v>
          </cell>
          <cell r="AB16">
            <v>0</v>
          </cell>
          <cell r="AC16">
            <v>1.1717562169823477</v>
          </cell>
          <cell r="AD16"/>
        </row>
        <row r="17">
          <cell r="A17" t="str">
            <v>Indonesia</v>
          </cell>
          <cell r="B17" t="str">
            <v>y</v>
          </cell>
          <cell r="C17" t="str">
            <v>y</v>
          </cell>
          <cell r="D17" t="str">
            <v>y</v>
          </cell>
          <cell r="E17"/>
          <cell r="F17">
            <v>3840</v>
          </cell>
          <cell r="G17">
            <v>0.99655419956927493</v>
          </cell>
          <cell r="H17">
            <v>0.46095250592601572</v>
          </cell>
          <cell r="I17">
            <v>0.33893566612207043</v>
          </cell>
          <cell r="J17">
            <v>7.3</v>
          </cell>
          <cell r="K17">
            <v>0.36499999999999999</v>
          </cell>
          <cell r="L17">
            <v>0.5213946284780645</v>
          </cell>
          <cell r="M17">
            <v>0.31511307803851424</v>
          </cell>
          <cell r="N17">
            <v>9</v>
          </cell>
          <cell r="O17">
            <v>0.15000000000000002</v>
          </cell>
          <cell r="P17">
            <v>1.25</v>
          </cell>
          <cell r="Q17">
            <v>8.3333333333333329E-2</v>
          </cell>
          <cell r="R17">
            <v>0.91172413793103457</v>
          </cell>
          <cell r="S17">
            <v>0.45586206896551734</v>
          </cell>
          <cell r="T17">
            <v>2.7047983460287104</v>
          </cell>
          <cell r="U17">
            <v>3</v>
          </cell>
          <cell r="V17">
            <v>5.7047983460287099</v>
          </cell>
          <cell r="W17">
            <v>4.9000000000000004</v>
          </cell>
          <cell r="X17">
            <v>1.2564102564102566</v>
          </cell>
          <cell r="Y17">
            <v>12.7</v>
          </cell>
          <cell r="Z17">
            <v>0.36180904522613072</v>
          </cell>
          <cell r="AA17">
            <v>0</v>
          </cell>
          <cell r="AB17">
            <v>0</v>
          </cell>
          <cell r="AC17">
            <v>1.6182193016363873</v>
          </cell>
          <cell r="AD17">
            <v>3</v>
          </cell>
        </row>
        <row r="18">
          <cell r="A18" t="str">
            <v>Mexico</v>
          </cell>
          <cell r="B18" t="str">
            <v>y</v>
          </cell>
          <cell r="C18" t="str">
            <v>y</v>
          </cell>
          <cell r="D18"/>
          <cell r="E18" t="str">
            <v>y</v>
          </cell>
          <cell r="F18">
            <v>9180</v>
          </cell>
          <cell r="G18">
            <v>0.99176238334529787</v>
          </cell>
          <cell r="H18">
            <v>0.37965228939140833</v>
          </cell>
          <cell r="I18">
            <v>0.27915609514074141</v>
          </cell>
          <cell r="J18">
            <v>6.6</v>
          </cell>
          <cell r="K18">
            <v>0.32999999999999996</v>
          </cell>
          <cell r="L18">
            <v>0.45372758622841153</v>
          </cell>
          <cell r="M18">
            <v>0.37155307591131065</v>
          </cell>
          <cell r="N18">
            <v>11</v>
          </cell>
          <cell r="O18">
            <v>0.18333333333333335</v>
          </cell>
          <cell r="P18">
            <v>1.25</v>
          </cell>
          <cell r="Q18">
            <v>8.3333333333333329E-2</v>
          </cell>
          <cell r="R18">
            <v>0.94620689655172407</v>
          </cell>
          <cell r="S18">
            <v>0.47310344827586204</v>
          </cell>
          <cell r="T18">
            <v>2.7122416693398792</v>
          </cell>
          <cell r="U18">
            <v>3</v>
          </cell>
          <cell r="V18">
            <v>5.7122416693398792</v>
          </cell>
          <cell r="W18">
            <v>4.5999999999999996</v>
          </cell>
          <cell r="X18">
            <v>1.1794871794871795</v>
          </cell>
          <cell r="Y18">
            <v>12.8</v>
          </cell>
          <cell r="Z18">
            <v>0.35678391959798988</v>
          </cell>
          <cell r="AA18">
            <v>0</v>
          </cell>
          <cell r="AB18">
            <v>0</v>
          </cell>
          <cell r="AC18">
            <v>1.5362710990851693</v>
          </cell>
          <cell r="AD18">
            <v>4.1999999999999993</v>
          </cell>
        </row>
        <row r="19">
          <cell r="A19" t="str">
            <v>Brazil</v>
          </cell>
          <cell r="B19" t="str">
            <v>y</v>
          </cell>
          <cell r="C19" t="str">
            <v>y</v>
          </cell>
          <cell r="D19"/>
          <cell r="E19"/>
          <cell r="F19">
            <v>9140</v>
          </cell>
          <cell r="G19">
            <v>0.99179827709978463</v>
          </cell>
          <cell r="H19">
            <v>0.39267997996779408</v>
          </cell>
          <cell r="I19">
            <v>0.28873527938808385</v>
          </cell>
          <cell r="J19">
            <v>7</v>
          </cell>
          <cell r="K19">
            <v>0.35</v>
          </cell>
          <cell r="L19">
            <v>0.53056005973674036</v>
          </cell>
          <cell r="M19">
            <v>0.30746833839060134</v>
          </cell>
          <cell r="N19">
            <v>9</v>
          </cell>
          <cell r="O19">
            <v>0.15000000000000002</v>
          </cell>
          <cell r="P19">
            <v>1.25</v>
          </cell>
          <cell r="Q19">
            <v>8.3333333333333329E-2</v>
          </cell>
          <cell r="R19">
            <v>0.96896551724137936</v>
          </cell>
          <cell r="S19">
            <v>0.48448275862068968</v>
          </cell>
          <cell r="T19">
            <v>2.6558179868324929</v>
          </cell>
          <cell r="U19">
            <v>4.8000000000000007</v>
          </cell>
          <cell r="V19">
            <v>7.4558179868324936</v>
          </cell>
          <cell r="W19">
            <v>3.7</v>
          </cell>
          <cell r="X19">
            <v>0.94871794871794879</v>
          </cell>
          <cell r="Y19">
            <v>15.2</v>
          </cell>
          <cell r="Z19">
            <v>0.23618090452261309</v>
          </cell>
          <cell r="AA19">
            <v>0</v>
          </cell>
          <cell r="AB19">
            <v>0</v>
          </cell>
          <cell r="AC19">
            <v>1.1848988532405618</v>
          </cell>
          <cell r="AD19">
            <v>3</v>
          </cell>
        </row>
        <row r="20">
          <cell r="A20" t="str">
            <v>Ecuador</v>
          </cell>
          <cell r="B20" t="str">
            <v>y</v>
          </cell>
          <cell r="C20"/>
          <cell r="D20"/>
          <cell r="E20" t="str">
            <v>y</v>
          </cell>
          <cell r="F20">
            <v>6120</v>
          </cell>
          <cell r="G20">
            <v>0.99450825556353195</v>
          </cell>
          <cell r="H20">
            <v>0.44928582860233773</v>
          </cell>
          <cell r="I20">
            <v>0.33035722691348363</v>
          </cell>
          <cell r="J20">
            <v>6.7</v>
          </cell>
          <cell r="K20">
            <v>0.33500000000000002</v>
          </cell>
          <cell r="L20">
            <v>0.47581745826986221</v>
          </cell>
          <cell r="M20">
            <v>0.35312826688197529</v>
          </cell>
          <cell r="N20">
            <v>9</v>
          </cell>
          <cell r="O20">
            <v>0.15000000000000002</v>
          </cell>
          <cell r="P20">
            <v>1.25</v>
          </cell>
          <cell r="Q20">
            <v>8.3333333333333329E-2</v>
          </cell>
          <cell r="R20">
            <v>0.35724137931034483</v>
          </cell>
          <cell r="S20">
            <v>0.17862068965517242</v>
          </cell>
          <cell r="T20">
            <v>2.4249477723474966</v>
          </cell>
          <cell r="U20"/>
          <cell r="V20"/>
          <cell r="W20">
            <v>3.5</v>
          </cell>
          <cell r="X20">
            <v>0.89743589743589747</v>
          </cell>
          <cell r="Y20">
            <v>12.3</v>
          </cell>
          <cell r="Z20">
            <v>0.38190954773869334</v>
          </cell>
          <cell r="AA20">
            <v>0</v>
          </cell>
          <cell r="AB20">
            <v>0</v>
          </cell>
          <cell r="AC20">
            <v>1.2793454451745907</v>
          </cell>
          <cell r="AD20"/>
        </row>
        <row r="21">
          <cell r="A21" t="str">
            <v>Dominican Republic</v>
          </cell>
          <cell r="B21" t="str">
            <v>y</v>
          </cell>
          <cell r="C21"/>
          <cell r="D21"/>
          <cell r="E21" t="str">
            <v>y</v>
          </cell>
          <cell r="F21">
            <v>7370</v>
          </cell>
          <cell r="G21">
            <v>0.99338657573582201</v>
          </cell>
          <cell r="H21">
            <v>0.45663005373127924</v>
          </cell>
          <cell r="I21">
            <v>0.33575739244947</v>
          </cell>
          <cell r="J21">
            <v>5.2</v>
          </cell>
          <cell r="K21">
            <v>0.26</v>
          </cell>
          <cell r="L21">
            <v>0.46343187805557945</v>
          </cell>
          <cell r="M21">
            <v>0.36345888128016934</v>
          </cell>
          <cell r="N21">
            <v>10</v>
          </cell>
          <cell r="O21">
            <v>0.16666666666666666</v>
          </cell>
          <cell r="P21">
            <v>1.25</v>
          </cell>
          <cell r="Q21">
            <v>8.3333333333333329E-2</v>
          </cell>
          <cell r="R21">
            <v>0.29103448275862071</v>
          </cell>
          <cell r="S21">
            <v>0.14551724137931035</v>
          </cell>
          <cell r="T21">
            <v>2.3481200908447719</v>
          </cell>
          <cell r="U21"/>
          <cell r="V21"/>
          <cell r="W21">
            <v>4.5</v>
          </cell>
          <cell r="X21">
            <v>1.153846153846154</v>
          </cell>
          <cell r="Y21">
            <v>12.3</v>
          </cell>
          <cell r="Z21">
            <v>0.38190954773869334</v>
          </cell>
          <cell r="AA21">
            <v>0</v>
          </cell>
          <cell r="AB21">
            <v>0</v>
          </cell>
          <cell r="AC21">
            <v>1.5357557015848473</v>
          </cell>
          <cell r="AD21"/>
        </row>
        <row r="22">
          <cell r="A22" t="str">
            <v>China</v>
          </cell>
          <cell r="B22"/>
          <cell r="C22"/>
          <cell r="D22" t="str">
            <v>y</v>
          </cell>
          <cell r="E22"/>
          <cell r="F22">
            <v>9470</v>
          </cell>
          <cell r="G22">
            <v>0.99150215362526917</v>
          </cell>
          <cell r="H22">
            <v>0.35170648444228947</v>
          </cell>
          <cell r="I22">
            <v>0.25860770914874226</v>
          </cell>
          <cell r="J22">
            <v>7.3</v>
          </cell>
          <cell r="K22">
            <v>0.36499999999999999</v>
          </cell>
          <cell r="L22">
            <v>0.48618973225326378</v>
          </cell>
          <cell r="M22">
            <v>0.34447691901606137</v>
          </cell>
          <cell r="N22">
            <v>11</v>
          </cell>
          <cell r="O22">
            <v>0.18333333333333335</v>
          </cell>
          <cell r="P22">
            <v>3.75</v>
          </cell>
          <cell r="Q22">
            <v>0.25</v>
          </cell>
          <cell r="R22">
            <v>0.96206896551724141</v>
          </cell>
          <cell r="S22">
            <v>0.48103448275862076</v>
          </cell>
          <cell r="T22">
            <v>2.8739545978820269</v>
          </cell>
          <cell r="U22"/>
          <cell r="V22"/>
          <cell r="W22">
            <v>5.6</v>
          </cell>
          <cell r="X22">
            <v>1.4358974358974361</v>
          </cell>
          <cell r="Y22">
            <v>12.9</v>
          </cell>
          <cell r="Z22">
            <v>0.35175879396984921</v>
          </cell>
          <cell r="AA22">
            <v>0</v>
          </cell>
          <cell r="AB22">
            <v>0</v>
          </cell>
          <cell r="AC22">
            <v>1.7876562298672853</v>
          </cell>
          <cell r="AD22"/>
        </row>
        <row r="23">
          <cell r="A23" t="str">
            <v>El Salvador</v>
          </cell>
          <cell r="B23"/>
          <cell r="C23" t="str">
            <v>y</v>
          </cell>
          <cell r="D23"/>
          <cell r="E23"/>
          <cell r="F23">
            <v>3820</v>
          </cell>
          <cell r="G23">
            <v>0.99657214644651826</v>
          </cell>
          <cell r="H23">
            <v>0.48567807483827347</v>
          </cell>
          <cell r="I23">
            <v>0.35711623149873051</v>
          </cell>
          <cell r="J23">
            <v>6.1</v>
          </cell>
          <cell r="K23">
            <v>0.30499999999999999</v>
          </cell>
          <cell r="L23">
            <v>0.47811678003559466</v>
          </cell>
          <cell r="M23">
            <v>0.35121043936576701</v>
          </cell>
          <cell r="N23">
            <v>10</v>
          </cell>
          <cell r="O23">
            <v>0.16666666666666666</v>
          </cell>
          <cell r="P23">
            <v>1.25</v>
          </cell>
          <cell r="Q23">
            <v>8.3333333333333329E-2</v>
          </cell>
          <cell r="R23">
            <v>0.37172413793103443</v>
          </cell>
          <cell r="S23">
            <v>0.18586206896551724</v>
          </cell>
          <cell r="T23">
            <v>2.445760886276533</v>
          </cell>
          <cell r="U23">
            <v>3</v>
          </cell>
          <cell r="V23">
            <v>5.445760886276533</v>
          </cell>
          <cell r="W23">
            <v>4</v>
          </cell>
          <cell r="X23">
            <v>1.0256410256410255</v>
          </cell>
          <cell r="Y23">
            <v>12.1</v>
          </cell>
          <cell r="Z23">
            <v>0.3919597989949748</v>
          </cell>
          <cell r="AA23">
            <v>1</v>
          </cell>
          <cell r="AB23">
            <v>0.33333333333333337</v>
          </cell>
          <cell r="AC23">
            <v>1.7509341579693336</v>
          </cell>
          <cell r="AD23">
            <v>4.8000000000000007</v>
          </cell>
        </row>
        <row r="24">
          <cell r="A24" t="str">
            <v>Ethiopia</v>
          </cell>
          <cell r="B24"/>
          <cell r="C24" t="str">
            <v>y</v>
          </cell>
          <cell r="D24"/>
          <cell r="E24"/>
          <cell r="F24">
            <v>790</v>
          </cell>
          <cell r="G24">
            <v>0.9992910983488873</v>
          </cell>
          <cell r="H24">
            <v>0.5158313377630761</v>
          </cell>
          <cell r="I24">
            <v>0.37928774835520307</v>
          </cell>
          <cell r="J24">
            <v>8.5</v>
          </cell>
          <cell r="K24">
            <v>0.42500000000000004</v>
          </cell>
          <cell r="L24">
            <v>0.38944991056823247</v>
          </cell>
          <cell r="M24">
            <v>0.42516605731138657</v>
          </cell>
          <cell r="N24">
            <v>11</v>
          </cell>
          <cell r="O24">
            <v>0.18333333333333335</v>
          </cell>
          <cell r="P24">
            <v>1.25</v>
          </cell>
          <cell r="Q24">
            <v>8.3333333333333329E-2</v>
          </cell>
          <cell r="R24">
            <v>1.0034482758620691</v>
          </cell>
          <cell r="S24">
            <v>0.50172413793103454</v>
          </cell>
          <cell r="T24">
            <v>2.997135708613178</v>
          </cell>
          <cell r="U24">
            <v>2.4000000000000004</v>
          </cell>
          <cell r="V24">
            <v>5.3971357086131784</v>
          </cell>
          <cell r="W24">
            <v>5.5</v>
          </cell>
          <cell r="X24">
            <v>1.4102564102564106</v>
          </cell>
          <cell r="Y24">
            <v>8.5</v>
          </cell>
          <cell r="Z24">
            <v>0.57286432160804024</v>
          </cell>
          <cell r="AA24">
            <v>0</v>
          </cell>
          <cell r="AB24">
            <v>0</v>
          </cell>
          <cell r="AC24">
            <v>1.9831207318644508</v>
          </cell>
          <cell r="AD24">
            <v>5.4</v>
          </cell>
        </row>
        <row r="25">
          <cell r="A25" t="str">
            <v>India</v>
          </cell>
          <cell r="B25"/>
          <cell r="C25" t="str">
            <v>y</v>
          </cell>
          <cell r="D25" t="str">
            <v>y</v>
          </cell>
          <cell r="E25"/>
          <cell r="F25">
            <v>2020</v>
          </cell>
          <cell r="G25">
            <v>0.99818736539842068</v>
          </cell>
          <cell r="H25">
            <v>0.5129204367831014</v>
          </cell>
          <cell r="I25">
            <v>0.37714737998757458</v>
          </cell>
          <cell r="J25">
            <v>8</v>
          </cell>
          <cell r="K25">
            <v>0.40000000000000008</v>
          </cell>
          <cell r="L25">
            <v>0.51147741620706766</v>
          </cell>
          <cell r="M25">
            <v>0.32338486620703</v>
          </cell>
          <cell r="N25">
            <v>10</v>
          </cell>
          <cell r="O25">
            <v>0.16666666666666666</v>
          </cell>
          <cell r="P25">
            <v>1.25</v>
          </cell>
          <cell r="Q25">
            <v>8.3333333333333329E-2</v>
          </cell>
          <cell r="R25">
            <v>1.5020689655172415</v>
          </cell>
          <cell r="S25">
            <v>0.75103448275862084</v>
          </cell>
          <cell r="T25">
            <v>3.0997540943516459</v>
          </cell>
          <cell r="U25">
            <v>4.1999999999999993</v>
          </cell>
          <cell r="V25">
            <v>7.2997540943516448</v>
          </cell>
          <cell r="W25">
            <v>4.9000000000000004</v>
          </cell>
          <cell r="X25">
            <v>1.2564102564102566</v>
          </cell>
          <cell r="Y25">
            <v>11.7</v>
          </cell>
          <cell r="Z25">
            <v>0.41206030150753775</v>
          </cell>
          <cell r="AA25">
            <v>0</v>
          </cell>
          <cell r="AB25">
            <v>0</v>
          </cell>
          <cell r="AC25">
            <v>1.6684705579177943</v>
          </cell>
          <cell r="AD25">
            <v>1.7999999999999998</v>
          </cell>
        </row>
        <row r="26">
          <cell r="A26" t="str">
            <v>Kenya</v>
          </cell>
          <cell r="B26"/>
          <cell r="C26" t="str">
            <v>y</v>
          </cell>
          <cell r="D26" t="str">
            <v>y</v>
          </cell>
          <cell r="E26"/>
          <cell r="F26">
            <v>1620</v>
          </cell>
          <cell r="G26">
            <v>0.99854630294328783</v>
          </cell>
          <cell r="H26">
            <v>0.45406098938705158</v>
          </cell>
          <cell r="I26">
            <v>0.33386837454930263</v>
          </cell>
          <cell r="J26">
            <v>8.6</v>
          </cell>
          <cell r="K26">
            <v>0.43000000000000005</v>
          </cell>
          <cell r="L26">
            <v>0.44726263898700414</v>
          </cell>
          <cell r="M26">
            <v>0.3769453850240182</v>
          </cell>
          <cell r="N26">
            <v>11</v>
          </cell>
          <cell r="O26">
            <v>0.18333333333333335</v>
          </cell>
          <cell r="P26">
            <v>1.25</v>
          </cell>
          <cell r="Q26">
            <v>8.3333333333333329E-2</v>
          </cell>
          <cell r="R26">
            <v>1.1186206896551725</v>
          </cell>
          <cell r="S26">
            <v>0.55931034482758624</v>
          </cell>
          <cell r="T26">
            <v>2.9653370740108622</v>
          </cell>
          <cell r="U26">
            <v>2.4000000000000004</v>
          </cell>
          <cell r="V26">
            <v>5.3653370740108626</v>
          </cell>
          <cell r="W26">
            <v>5.6</v>
          </cell>
          <cell r="X26">
            <v>1.4358974358974361</v>
          </cell>
          <cell r="Y26">
            <v>11</v>
          </cell>
          <cell r="Z26">
            <v>0.44723618090452255</v>
          </cell>
          <cell r="AA26">
            <v>1</v>
          </cell>
          <cell r="AB26">
            <v>0.33333333333333337</v>
          </cell>
          <cell r="AC26">
            <v>2.2164669501352923</v>
          </cell>
          <cell r="AD26">
            <v>3</v>
          </cell>
        </row>
        <row r="27">
          <cell r="A27" t="str">
            <v>Malawi</v>
          </cell>
          <cell r="B27"/>
          <cell r="C27"/>
          <cell r="D27" t="str">
            <v>y</v>
          </cell>
          <cell r="E27"/>
          <cell r="F27">
            <v>360</v>
          </cell>
          <cell r="G27">
            <v>0.99967695620961949</v>
          </cell>
          <cell r="H27">
            <v>0.55655319960182081</v>
          </cell>
          <cell r="I27">
            <v>0.4092302938248682</v>
          </cell>
          <cell r="J27">
            <v>5.3</v>
          </cell>
          <cell r="K27">
            <v>0.26500000000000001</v>
          </cell>
          <cell r="L27">
            <v>0.5147994183932022</v>
          </cell>
          <cell r="M27">
            <v>0.32061403730590687</v>
          </cell>
          <cell r="N27">
            <v>9</v>
          </cell>
          <cell r="O27">
            <v>0.15000000000000002</v>
          </cell>
          <cell r="P27">
            <v>2.5</v>
          </cell>
          <cell r="Q27">
            <v>0.16666666666666666</v>
          </cell>
          <cell r="R27">
            <v>1.2372413793103449</v>
          </cell>
          <cell r="S27">
            <v>0.61862068965517247</v>
          </cell>
          <cell r="T27">
            <v>2.9298086436622333</v>
          </cell>
          <cell r="U27"/>
          <cell r="V27"/>
          <cell r="W27">
            <v>5.3</v>
          </cell>
          <cell r="X27">
            <v>1.358974358974359</v>
          </cell>
          <cell r="Y27">
            <v>10.8</v>
          </cell>
          <cell r="Z27">
            <v>0.45728643216080389</v>
          </cell>
          <cell r="AA27">
            <v>1</v>
          </cell>
          <cell r="AB27">
            <v>0.33333333333333337</v>
          </cell>
          <cell r="AC27">
            <v>2.1495941244684964</v>
          </cell>
          <cell r="AD27"/>
        </row>
        <row r="28">
          <cell r="A28" t="str">
            <v>Nicaragua</v>
          </cell>
          <cell r="B28"/>
          <cell r="C28" t="str">
            <v>y</v>
          </cell>
          <cell r="D28"/>
          <cell r="E28"/>
          <cell r="F28">
            <v>2030</v>
          </cell>
          <cell r="G28">
            <v>0.99817839195979896</v>
          </cell>
          <cell r="H28">
            <v>0.50147408290196493</v>
          </cell>
          <cell r="I28">
            <v>0.36873094331026834</v>
          </cell>
          <cell r="J28">
            <v>5.9</v>
          </cell>
          <cell r="K28">
            <v>0.29500000000000004</v>
          </cell>
          <cell r="L28">
            <v>0.40420668228499507</v>
          </cell>
          <cell r="M28">
            <v>0.41285766999883644</v>
          </cell>
          <cell r="N28">
            <v>8</v>
          </cell>
          <cell r="O28">
            <v>0.13333333333333333</v>
          </cell>
          <cell r="P28">
            <v>2.5</v>
          </cell>
          <cell r="Q28">
            <v>0.16666666666666666</v>
          </cell>
          <cell r="R28">
            <v>0.13448275862068967</v>
          </cell>
          <cell r="S28">
            <v>6.7241379310344837E-2</v>
          </cell>
          <cell r="T28">
            <v>2.4420083845792488</v>
          </cell>
          <cell r="U28">
            <v>3.5999999999999996</v>
          </cell>
          <cell r="V28">
            <v>6.0420083845792485</v>
          </cell>
          <cell r="W28">
            <v>5.0999999999999996</v>
          </cell>
          <cell r="X28">
            <v>1.3076923076923077</v>
          </cell>
          <cell r="Y28">
            <v>10.5</v>
          </cell>
          <cell r="Z28">
            <v>0.47236180904522612</v>
          </cell>
          <cell r="AA28">
            <v>0</v>
          </cell>
          <cell r="AB28">
            <v>0</v>
          </cell>
          <cell r="AC28">
            <v>1.7800541167375339</v>
          </cell>
          <cell r="AD28">
            <v>3.5999999999999996</v>
          </cell>
        </row>
        <row r="29">
          <cell r="A29" t="str">
            <v>Paraguay</v>
          </cell>
          <cell r="B29"/>
          <cell r="C29"/>
          <cell r="D29"/>
          <cell r="E29"/>
          <cell r="F29">
            <v>5680</v>
          </cell>
          <cell r="G29">
            <v>0.99490308686288587</v>
          </cell>
          <cell r="H29">
            <v>0.42711621682428147</v>
          </cell>
          <cell r="I29">
            <v>0.31405604178255991</v>
          </cell>
          <cell r="J29">
            <v>5.2</v>
          </cell>
          <cell r="K29">
            <v>0.26</v>
          </cell>
          <cell r="L29">
            <v>0.51481924183222616</v>
          </cell>
          <cell r="M29">
            <v>0.32059750289241473</v>
          </cell>
          <cell r="N29">
            <v>10</v>
          </cell>
          <cell r="O29">
            <v>0.16666666666666666</v>
          </cell>
          <cell r="P29">
            <v>1.25</v>
          </cell>
          <cell r="Q29">
            <v>8.3333333333333329E-2</v>
          </cell>
          <cell r="R29">
            <v>0.12275862068965519</v>
          </cell>
          <cell r="S29">
            <v>6.1379310344827603E-2</v>
          </cell>
          <cell r="T29">
            <v>2.2009359418826882</v>
          </cell>
          <cell r="U29"/>
          <cell r="V29"/>
          <cell r="W29">
            <v>4.9000000000000004</v>
          </cell>
          <cell r="X29">
            <v>1.2564102564102566</v>
          </cell>
          <cell r="Y29">
            <v>11.9</v>
          </cell>
          <cell r="Z29">
            <v>0.4020100502512563</v>
          </cell>
          <cell r="AA29">
            <v>0</v>
          </cell>
          <cell r="AB29">
            <v>0</v>
          </cell>
          <cell r="AC29">
            <v>1.6584203066615129</v>
          </cell>
          <cell r="AD29"/>
        </row>
        <row r="30">
          <cell r="A30" t="str">
            <v>Rwanda</v>
          </cell>
          <cell r="B30"/>
          <cell r="C30" t="str">
            <v>y</v>
          </cell>
          <cell r="D30" t="str">
            <v>y</v>
          </cell>
          <cell r="E30"/>
          <cell r="F30">
            <v>780</v>
          </cell>
          <cell r="G30">
            <v>0.99930007178750901</v>
          </cell>
          <cell r="H30">
            <v>0.37282505035049923</v>
          </cell>
          <cell r="I30">
            <v>0.27413606643419064</v>
          </cell>
          <cell r="J30">
            <v>9.8000000000000007</v>
          </cell>
          <cell r="K30">
            <v>0.4900000000000001</v>
          </cell>
          <cell r="L30">
            <v>0.6094419855634855</v>
          </cell>
          <cell r="M30">
            <v>0.24167418546401306</v>
          </cell>
          <cell r="N30">
            <v>10</v>
          </cell>
          <cell r="O30">
            <v>0.16666666666666666</v>
          </cell>
          <cell r="P30">
            <v>1.25</v>
          </cell>
          <cell r="Q30">
            <v>8.3333333333333329E-2</v>
          </cell>
          <cell r="R30">
            <v>1.1455172413793104</v>
          </cell>
          <cell r="S30">
            <v>0.57275862068965522</v>
          </cell>
          <cell r="T30">
            <v>2.8278689443753682</v>
          </cell>
          <cell r="U30">
            <v>2.4000000000000004</v>
          </cell>
          <cell r="V30">
            <v>5.2278689443753681</v>
          </cell>
          <cell r="W30">
            <v>4.7</v>
          </cell>
          <cell r="X30">
            <v>1.2051282051282053</v>
          </cell>
          <cell r="Y30">
            <v>13.2</v>
          </cell>
          <cell r="Z30">
            <v>0.33668341708542715</v>
          </cell>
          <cell r="AA30">
            <v>1</v>
          </cell>
          <cell r="AB30">
            <v>0.33333333333333337</v>
          </cell>
          <cell r="AC30">
            <v>1.8751449555469657</v>
          </cell>
          <cell r="AD30">
            <v>4.1999999999999993</v>
          </cell>
        </row>
        <row r="31">
          <cell r="A31" t="str">
            <v>Sri Lanka</v>
          </cell>
          <cell r="B31"/>
          <cell r="C31"/>
          <cell r="D31" t="str">
            <v>y</v>
          </cell>
          <cell r="E31"/>
          <cell r="F31">
            <v>4060</v>
          </cell>
          <cell r="G31">
            <v>0.99635678391959803</v>
          </cell>
          <cell r="H31">
            <v>0.41336510807247978</v>
          </cell>
          <cell r="I31">
            <v>0.3039449324062351</v>
          </cell>
          <cell r="J31">
            <v>9</v>
          </cell>
          <cell r="K31">
            <v>0.45000000000000007</v>
          </cell>
          <cell r="L31">
            <v>0.51924721837502053</v>
          </cell>
          <cell r="M31">
            <v>0.31690419846610246</v>
          </cell>
          <cell r="N31">
            <v>8</v>
          </cell>
          <cell r="O31">
            <v>0.13333333333333333</v>
          </cell>
          <cell r="P31">
            <v>2.5</v>
          </cell>
          <cell r="Q31">
            <v>0.16666666666666666</v>
          </cell>
          <cell r="R31">
            <v>0.55517241379310345</v>
          </cell>
          <cell r="S31">
            <v>0.27758620689655172</v>
          </cell>
          <cell r="T31">
            <v>2.6447921216884871</v>
          </cell>
          <cell r="U31"/>
          <cell r="V31"/>
          <cell r="W31">
            <v>3.6</v>
          </cell>
          <cell r="X31">
            <v>0.92307692307692313</v>
          </cell>
          <cell r="Y31">
            <v>13.6</v>
          </cell>
          <cell r="Z31">
            <v>0.3165829145728643</v>
          </cell>
          <cell r="AA31">
            <v>0</v>
          </cell>
          <cell r="AB31">
            <v>0</v>
          </cell>
          <cell r="AC31">
            <v>1.2396598376497874</v>
          </cell>
          <cell r="AD31"/>
        </row>
        <row r="32">
          <cell r="A32" t="str">
            <v>Tanzania</v>
          </cell>
          <cell r="B32"/>
          <cell r="C32"/>
          <cell r="D32" t="str">
            <v>y</v>
          </cell>
          <cell r="E32"/>
          <cell r="F32">
            <v>1020</v>
          </cell>
          <cell r="G32">
            <v>0.99908470926058868</v>
          </cell>
          <cell r="H32">
            <v>0.30190238719832108</v>
          </cell>
          <cell r="I32">
            <v>0.22198704941053021</v>
          </cell>
          <cell r="J32">
            <v>5</v>
          </cell>
          <cell r="K32">
            <v>0.25</v>
          </cell>
          <cell r="L32">
            <v>0.46755080819076728</v>
          </cell>
          <cell r="M32">
            <v>0.36002334752046239</v>
          </cell>
          <cell r="N32">
            <v>9</v>
          </cell>
          <cell r="O32">
            <v>0.15000000000000002</v>
          </cell>
          <cell r="P32">
            <v>2.5</v>
          </cell>
          <cell r="Q32">
            <v>0.16666666666666666</v>
          </cell>
          <cell r="R32">
            <v>1.2151724137931035</v>
          </cell>
          <cell r="S32">
            <v>0.60758620689655185</v>
          </cell>
          <cell r="T32">
            <v>2.7553479797547995</v>
          </cell>
          <cell r="U32"/>
          <cell r="V32"/>
          <cell r="W32">
            <v>5.7</v>
          </cell>
          <cell r="X32">
            <v>1.4615384615384617</v>
          </cell>
          <cell r="Y32">
            <v>9.1999999999999993</v>
          </cell>
          <cell r="Z32">
            <v>0.53768844221105527</v>
          </cell>
          <cell r="AA32">
            <v>2</v>
          </cell>
          <cell r="AB32">
            <v>0.66666666666666674</v>
          </cell>
          <cell r="AC32">
            <v>2.6658935704161837</v>
          </cell>
          <cell r="AD32"/>
        </row>
        <row r="33">
          <cell r="A33" t="str">
            <v>Turkey</v>
          </cell>
          <cell r="B33"/>
          <cell r="C33"/>
          <cell r="D33" t="str">
            <v>y</v>
          </cell>
          <cell r="E33"/>
          <cell r="F33">
            <v>10380</v>
          </cell>
          <cell r="G33">
            <v>0.99068557071069629</v>
          </cell>
          <cell r="H33">
            <v>0.3716358371919079</v>
          </cell>
          <cell r="I33">
            <v>0.27326164499404992</v>
          </cell>
          <cell r="J33">
            <v>10</v>
          </cell>
          <cell r="K33">
            <v>0.5</v>
          </cell>
          <cell r="L33">
            <v>0.42377810168381796</v>
          </cell>
          <cell r="M33">
            <v>0.3965334620459931</v>
          </cell>
          <cell r="N33">
            <v>10</v>
          </cell>
          <cell r="O33">
            <v>0.16666666666666666</v>
          </cell>
          <cell r="P33">
            <v>1.25</v>
          </cell>
          <cell r="Q33">
            <v>8.3333333333333329E-2</v>
          </cell>
          <cell r="R33">
            <v>1.770344827586207</v>
          </cell>
          <cell r="S33">
            <v>0.88517241379310352</v>
          </cell>
          <cell r="T33">
            <v>3.2956530915438429</v>
          </cell>
          <cell r="U33"/>
          <cell r="V33"/>
          <cell r="W33">
            <v>3.7</v>
          </cell>
          <cell r="X33">
            <v>0.94871794871794879</v>
          </cell>
          <cell r="Y33">
            <v>14.4</v>
          </cell>
          <cell r="Z33">
            <v>0.27638190954773867</v>
          </cell>
          <cell r="AA33">
            <v>0</v>
          </cell>
          <cell r="AB33">
            <v>0</v>
          </cell>
          <cell r="AC33">
            <v>1.2250998582656876</v>
          </cell>
          <cell r="AD33"/>
        </row>
        <row r="34">
          <cell r="A34" t="str">
            <v>Uganda</v>
          </cell>
          <cell r="B34"/>
          <cell r="C34" t="str">
            <v>y</v>
          </cell>
          <cell r="D34" t="str">
            <v>y</v>
          </cell>
          <cell r="E34"/>
          <cell r="F34">
            <v>620</v>
          </cell>
          <cell r="G34">
            <v>0.99944364680545583</v>
          </cell>
          <cell r="H34">
            <v>0.581524959080569</v>
          </cell>
          <cell r="I34">
            <v>0.42759188167688894</v>
          </cell>
          <cell r="J34">
            <v>8.3000000000000007</v>
          </cell>
          <cell r="K34">
            <v>0.41500000000000009</v>
          </cell>
          <cell r="L34">
            <v>0.40457411278338262</v>
          </cell>
          <cell r="M34">
            <v>0.41255120209573404</v>
          </cell>
          <cell r="N34">
            <v>9</v>
          </cell>
          <cell r="O34">
            <v>0.15000000000000002</v>
          </cell>
          <cell r="P34">
            <v>1.25</v>
          </cell>
          <cell r="Q34">
            <v>8.3333333333333329E-2</v>
          </cell>
          <cell r="R34">
            <v>1.5779310344827588</v>
          </cell>
          <cell r="S34">
            <v>0.78896551724137953</v>
          </cell>
          <cell r="T34">
            <v>3.2768855811527917</v>
          </cell>
          <cell r="U34">
            <v>3.5999999999999996</v>
          </cell>
          <cell r="V34">
            <v>6.8768855811527914</v>
          </cell>
          <cell r="W34">
            <v>5.2</v>
          </cell>
          <cell r="X34">
            <v>1.3333333333333335</v>
          </cell>
          <cell r="Y34">
            <v>10.8</v>
          </cell>
          <cell r="Z34">
            <v>0.45728643216080389</v>
          </cell>
          <cell r="AA34">
            <v>1</v>
          </cell>
          <cell r="AB34">
            <v>0.33333333333333337</v>
          </cell>
          <cell r="AC34">
            <v>2.1239530988274709</v>
          </cell>
          <cell r="AD34">
            <v>6</v>
          </cell>
        </row>
        <row r="35">
          <cell r="A35" t="str">
            <v>Vietnam</v>
          </cell>
          <cell r="B35"/>
          <cell r="C35" t="str">
            <v>y</v>
          </cell>
          <cell r="D35"/>
          <cell r="E35"/>
          <cell r="F35">
            <v>2400</v>
          </cell>
          <cell r="G35">
            <v>0.99784637473079685</v>
          </cell>
          <cell r="H35">
            <v>0.39997316495038548</v>
          </cell>
          <cell r="I35">
            <v>0.29409791540469521</v>
          </cell>
          <cell r="J35">
            <v>5.8</v>
          </cell>
          <cell r="K35">
            <v>0.28999999999999998</v>
          </cell>
          <cell r="L35">
            <v>0.48878464660069076</v>
          </cell>
          <cell r="M35">
            <v>0.34231254245429998</v>
          </cell>
          <cell r="N35">
            <v>11</v>
          </cell>
          <cell r="O35">
            <v>0.18333333333333335</v>
          </cell>
          <cell r="P35">
            <v>2.5</v>
          </cell>
          <cell r="Q35">
            <v>0.16666666666666666</v>
          </cell>
          <cell r="R35">
            <v>0.72344827586206895</v>
          </cell>
          <cell r="S35">
            <v>0.36172413793103453</v>
          </cell>
          <cell r="T35">
            <v>2.6359809705208264</v>
          </cell>
          <cell r="U35">
            <v>3.5999999999999996</v>
          </cell>
          <cell r="V35">
            <v>6.235980970520826</v>
          </cell>
          <cell r="W35">
            <v>5.6</v>
          </cell>
          <cell r="X35">
            <v>1.4358974358974361</v>
          </cell>
          <cell r="Y35">
            <v>11.9</v>
          </cell>
          <cell r="Z35">
            <v>0.4020100502512563</v>
          </cell>
          <cell r="AA35">
            <v>0</v>
          </cell>
          <cell r="AB35">
            <v>0</v>
          </cell>
          <cell r="AC35">
            <v>1.8379074861486924</v>
          </cell>
          <cell r="AD35">
            <v>3.5999999999999996</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s "/>
      <sheetName val="Updated risk scores"/>
      <sheetName val="Child labour"/>
      <sheetName val="Ergon Migration and Trafficking"/>
      <sheetName val="Ergon Informal Employment"/>
      <sheetName val="Forced labour"/>
    </sheetNames>
    <sheetDataSet>
      <sheetData sheetId="0">
        <row r="4">
          <cell r="A4" t="str">
            <v>COCOA</v>
          </cell>
          <cell r="B4" t="str">
            <v>Cocoa</v>
          </cell>
          <cell r="C4" t="str">
            <v>Coffee</v>
          </cell>
          <cell r="D4" t="str">
            <v xml:space="preserve">Tea </v>
          </cell>
          <cell r="E4" t="str">
            <v>Bananas</v>
          </cell>
          <cell r="F4" t="str">
            <v xml:space="preserve">Poverty (GNI per capita) </v>
          </cell>
          <cell r="G4" t="str">
            <v>Scoring (INVERSE)</v>
          </cell>
          <cell r="H4" t="str">
            <v xml:space="preserve">Informal Employment (Ergon aggregated country ranking tool) </v>
          </cell>
          <cell r="I4" t="str">
            <v>Scoring</v>
          </cell>
          <cell r="J4" t="str">
            <v>Vulnerability of minorities: Group grievance (data source)</v>
          </cell>
          <cell r="K4" t="str">
            <v>Scoring</v>
          </cell>
          <cell r="L4" t="str">
            <v>WJP Rule of Law Index: Overall Score &amp; World Bank WGI (converted to WJP range)</v>
          </cell>
          <cell r="M4" t="str">
            <v>Scoring (INVERSE)</v>
          </cell>
          <cell r="N4" t="str">
            <v>Legal anti-trafficking framework 3P (data source)</v>
          </cell>
          <cell r="O4" t="str">
            <v>Scoring (INVERSE)</v>
          </cell>
          <cell r="P4" t="str">
            <v>Legal anti-trafficking framework USDOS</v>
          </cell>
          <cell r="Q4" t="str">
            <v>Scoring</v>
          </cell>
          <cell r="R4" t="str">
            <v>Ergon Migration and Trafficking risk Index 2019 (total score, 0-2)</v>
          </cell>
          <cell r="S4" t="str">
            <v>Scoring</v>
          </cell>
          <cell r="T4" t="str">
            <v>Structural score</v>
          </cell>
          <cell r="U4" t="str">
            <v>Risks in practice score</v>
          </cell>
          <cell r="V4" t="str">
            <v>FINAL SCORE</v>
          </cell>
          <cell r="W4" t="str">
            <v>UNICEF. Child Rights Atlas - Workplace Index</v>
          </cell>
          <cell r="X4" t="str">
            <v>Scoring (score/max within dataset)</v>
          </cell>
          <cell r="Y4" t="str">
            <v>Expected years of schooling (UNDP Education Index)</v>
          </cell>
          <cell r="Z4" t="str">
            <v>Scoring (score/max within dataset)</v>
          </cell>
          <cell r="AA4" t="str">
            <v>Country has developed a list of hazardous occupations for children incl in national legislation (0=yes, 1=in progress, 2=no)</v>
          </cell>
          <cell r="AB4" t="str">
            <v xml:space="preserve">Scoring </v>
          </cell>
          <cell r="AC4" t="str">
            <v>Structural score</v>
          </cell>
          <cell r="AD4" t="str">
            <v>Risks in practice score</v>
          </cell>
          <cell r="AE4" t="str">
            <v>FINAL SCORE</v>
          </cell>
        </row>
        <row r="5">
          <cell r="A5" t="str">
            <v>old Weighting -&gt;</v>
          </cell>
          <cell r="B5"/>
          <cell r="C5"/>
          <cell r="D5"/>
          <cell r="E5"/>
          <cell r="F5">
            <v>0.1125</v>
          </cell>
          <cell r="G5"/>
          <cell r="H5">
            <v>7.4999999999999997E-2</v>
          </cell>
          <cell r="I5"/>
          <cell r="J5">
            <v>7.4999999999999997E-2</v>
          </cell>
          <cell r="K5"/>
          <cell r="L5">
            <v>0.1125</v>
          </cell>
          <cell r="M5"/>
          <cell r="N5">
            <v>3.7499999999999999E-2</v>
          </cell>
          <cell r="O5"/>
          <cell r="P5">
            <v>3.7499999999999999E-2</v>
          </cell>
          <cell r="Q5"/>
          <cell r="R5">
            <v>0.15</v>
          </cell>
          <cell r="S5"/>
          <cell r="T5">
            <v>0.6</v>
          </cell>
          <cell r="U5"/>
          <cell r="V5"/>
          <cell r="W5">
            <v>0.35</v>
          </cell>
          <cell r="X5"/>
          <cell r="Y5">
            <v>0.15</v>
          </cell>
          <cell r="Z5"/>
          <cell r="AA5">
            <v>0.1</v>
          </cell>
          <cell r="AB5"/>
          <cell r="AC5">
            <v>0.6</v>
          </cell>
          <cell r="AD5"/>
          <cell r="AE5"/>
        </row>
        <row r="6">
          <cell r="A6" t="str">
            <v>NEW weighting</v>
          </cell>
          <cell r="B6" t="str">
            <v>y</v>
          </cell>
          <cell r="C6"/>
          <cell r="D6"/>
          <cell r="E6"/>
          <cell r="F6">
            <v>7.5000000000000011E-2</v>
          </cell>
          <cell r="G6"/>
          <cell r="H6">
            <v>0.05</v>
          </cell>
          <cell r="I6"/>
          <cell r="J6">
            <v>0.05</v>
          </cell>
          <cell r="K6"/>
          <cell r="L6">
            <v>7.5000000000000011E-2</v>
          </cell>
          <cell r="M6"/>
          <cell r="N6">
            <v>2.5000000000000001E-2</v>
          </cell>
          <cell r="O6"/>
          <cell r="P6">
            <v>2.5000000000000001E-2</v>
          </cell>
          <cell r="Q6"/>
          <cell r="R6">
            <v>0.1</v>
          </cell>
          <cell r="S6"/>
          <cell r="T6">
            <v>0.4</v>
          </cell>
          <cell r="U6">
            <v>0.6</v>
          </cell>
          <cell r="V6"/>
          <cell r="W6">
            <v>0.23333333333333334</v>
          </cell>
          <cell r="X6"/>
          <cell r="Y6">
            <v>0.1</v>
          </cell>
          <cell r="Z6"/>
          <cell r="AA6">
            <v>6.666666666666668E-2</v>
          </cell>
          <cell r="AB6"/>
          <cell r="AC6">
            <v>0.4</v>
          </cell>
          <cell r="AD6">
            <v>0.6</v>
          </cell>
          <cell r="AE6"/>
        </row>
        <row r="7">
          <cell r="A7" t="str">
            <v>Nigeria</v>
          </cell>
          <cell r="B7" t="str">
            <v>y</v>
          </cell>
          <cell r="C7"/>
          <cell r="D7"/>
          <cell r="E7"/>
          <cell r="F7">
            <v>1960</v>
          </cell>
          <cell r="G7">
            <v>0.99824120603015076</v>
          </cell>
          <cell r="H7">
            <v>0.55785314833134325</v>
          </cell>
          <cell r="I7">
            <v>0.41018613847892882</v>
          </cell>
          <cell r="J7">
            <v>9.4</v>
          </cell>
          <cell r="K7">
            <v>0.47000000000000008</v>
          </cell>
          <cell r="L7">
            <v>0.43219802487969688</v>
          </cell>
          <cell r="M7">
            <v>0.38951053875179598</v>
          </cell>
          <cell r="N7">
            <v>11</v>
          </cell>
          <cell r="O7">
            <v>0.18333333333333335</v>
          </cell>
          <cell r="P7">
            <v>1.25</v>
          </cell>
          <cell r="Q7">
            <v>8.3333333333333329E-2</v>
          </cell>
          <cell r="R7">
            <v>0.87724137931034485</v>
          </cell>
          <cell r="S7">
            <v>0.43862068965517242</v>
          </cell>
          <cell r="T7">
            <v>2.9732252395827152</v>
          </cell>
          <cell r="U7">
            <v>4.8</v>
          </cell>
          <cell r="V7">
            <v>7.7732252395827146</v>
          </cell>
          <cell r="W7">
            <v>6</v>
          </cell>
          <cell r="X7">
            <v>1.5384615384615385</v>
          </cell>
          <cell r="Y7">
            <v>9</v>
          </cell>
          <cell r="Z7">
            <v>0.54773869346733672</v>
          </cell>
          <cell r="AA7">
            <v>2</v>
          </cell>
          <cell r="AB7">
            <v>0.66666666666666674</v>
          </cell>
          <cell r="AC7">
            <v>2.752866898595542</v>
          </cell>
          <cell r="AD7">
            <v>4.8000000000000007</v>
          </cell>
          <cell r="AE7">
            <v>7.5528668985955427</v>
          </cell>
        </row>
        <row r="8">
          <cell r="A8" t="str">
            <v>Côte d'Ivoire</v>
          </cell>
          <cell r="B8" t="str">
            <v>y</v>
          </cell>
          <cell r="C8" t="str">
            <v>y</v>
          </cell>
          <cell r="D8"/>
          <cell r="E8" t="str">
            <v>y</v>
          </cell>
          <cell r="F8">
            <v>1610</v>
          </cell>
          <cell r="G8">
            <v>0.99855527638190955</v>
          </cell>
          <cell r="H8">
            <v>0.55722572907479817</v>
          </cell>
          <cell r="I8">
            <v>0.40972480079029272</v>
          </cell>
          <cell r="J8">
            <v>7.5</v>
          </cell>
          <cell r="K8">
            <v>0.37500000000000006</v>
          </cell>
          <cell r="L8">
            <v>0.46431598840999821</v>
          </cell>
          <cell r="M8">
            <v>0.36272145897140917</v>
          </cell>
          <cell r="N8">
            <v>8</v>
          </cell>
          <cell r="O8">
            <v>0.13333333333333333</v>
          </cell>
          <cell r="P8">
            <v>1.25</v>
          </cell>
          <cell r="Q8">
            <v>8.3333333333333329E-2</v>
          </cell>
          <cell r="R8">
            <v>1.6779310344827585</v>
          </cell>
          <cell r="S8">
            <v>0.83896551724137935</v>
          </cell>
          <cell r="T8">
            <v>3.2016337200516576</v>
          </cell>
          <cell r="U8">
            <v>4.8</v>
          </cell>
          <cell r="V8">
            <v>8.0016337200516574</v>
          </cell>
          <cell r="W8">
            <v>6.1</v>
          </cell>
          <cell r="X8">
            <v>1.5641025641025641</v>
          </cell>
          <cell r="Y8">
            <v>8.9</v>
          </cell>
          <cell r="Z8">
            <v>0.55276381909547734</v>
          </cell>
          <cell r="AA8">
            <v>0</v>
          </cell>
          <cell r="AB8">
            <v>0</v>
          </cell>
          <cell r="AC8">
            <v>2.1168663831980412</v>
          </cell>
          <cell r="AD8">
            <v>5.4</v>
          </cell>
          <cell r="AE8">
            <v>7.5168663831980416</v>
          </cell>
        </row>
        <row r="9">
          <cell r="A9" t="str">
            <v>Cameroon</v>
          </cell>
          <cell r="B9" t="str">
            <v>y</v>
          </cell>
          <cell r="C9"/>
          <cell r="D9"/>
          <cell r="E9" t="str">
            <v>y</v>
          </cell>
          <cell r="F9">
            <v>1440</v>
          </cell>
          <cell r="G9">
            <v>0.99870782483847809</v>
          </cell>
          <cell r="H9">
            <v>0.5583423248068845</v>
          </cell>
          <cell r="I9">
            <v>0.41054582706388565</v>
          </cell>
          <cell r="J9">
            <v>8.5</v>
          </cell>
          <cell r="K9">
            <v>0.42500000000000004</v>
          </cell>
          <cell r="L9">
            <v>0.37292007069830807</v>
          </cell>
          <cell r="M9">
            <v>0.43895333241725221</v>
          </cell>
          <cell r="N9">
            <v>10</v>
          </cell>
          <cell r="O9">
            <v>0.16666666666666666</v>
          </cell>
          <cell r="P9">
            <v>1.25</v>
          </cell>
          <cell r="Q9">
            <v>8.3333333333333329E-2</v>
          </cell>
          <cell r="R9">
            <v>0.91931034482758622</v>
          </cell>
          <cell r="S9">
            <v>0.45965517241379311</v>
          </cell>
          <cell r="T9">
            <v>2.9828621567334093</v>
          </cell>
          <cell r="U9">
            <v>3</v>
          </cell>
          <cell r="V9">
            <v>5.9828621567334093</v>
          </cell>
          <cell r="W9">
            <v>6.2</v>
          </cell>
          <cell r="X9">
            <v>1.5897435897435899</v>
          </cell>
          <cell r="Y9">
            <v>10.4</v>
          </cell>
          <cell r="Z9">
            <v>0.47738693467336679</v>
          </cell>
          <cell r="AA9">
            <v>0</v>
          </cell>
          <cell r="AB9">
            <v>0</v>
          </cell>
          <cell r="AC9">
            <v>2.0671305244169567</v>
          </cell>
          <cell r="AD9">
            <v>5.4</v>
          </cell>
          <cell r="AE9">
            <v>7.467130524416957</v>
          </cell>
        </row>
        <row r="10">
          <cell r="A10" t="str">
            <v>Ghana</v>
          </cell>
          <cell r="B10" t="str">
            <v>y</v>
          </cell>
          <cell r="C10"/>
          <cell r="D10"/>
          <cell r="E10" t="str">
            <v>y</v>
          </cell>
          <cell r="F10">
            <v>2130</v>
          </cell>
          <cell r="G10">
            <v>0.99808865757358223</v>
          </cell>
          <cell r="H10">
            <v>0.53766201011683823</v>
          </cell>
          <cell r="I10">
            <v>0.39533971332120454</v>
          </cell>
          <cell r="J10">
            <v>3.8</v>
          </cell>
          <cell r="K10">
            <v>0.19000000000000003</v>
          </cell>
          <cell r="L10">
            <v>0.57701861387840148</v>
          </cell>
          <cell r="M10">
            <v>0.26871800130250445</v>
          </cell>
          <cell r="N10">
            <v>9</v>
          </cell>
          <cell r="O10">
            <v>0.15000000000000002</v>
          </cell>
          <cell r="P10">
            <v>1.25</v>
          </cell>
          <cell r="Q10">
            <v>8.3333333333333329E-2</v>
          </cell>
          <cell r="R10">
            <v>1.2220689655172414</v>
          </cell>
          <cell r="S10">
            <v>0.61103448275862071</v>
          </cell>
          <cell r="T10">
            <v>2.6965141882892452</v>
          </cell>
          <cell r="U10">
            <v>2.4</v>
          </cell>
          <cell r="V10">
            <v>5.0965141882892446</v>
          </cell>
          <cell r="W10">
            <v>4.5</v>
          </cell>
          <cell r="X10">
            <v>1.153846153846154</v>
          </cell>
          <cell r="Y10">
            <v>11.5</v>
          </cell>
          <cell r="Z10">
            <v>0.42211055276381909</v>
          </cell>
          <cell r="AA10">
            <v>0</v>
          </cell>
          <cell r="AB10">
            <v>0</v>
          </cell>
          <cell r="AC10">
            <v>1.5759567066099731</v>
          </cell>
          <cell r="AD10">
            <v>5.4</v>
          </cell>
          <cell r="AE10">
            <v>6.9759567066099732</v>
          </cell>
        </row>
        <row r="11">
          <cell r="A11" t="str">
            <v>Peru</v>
          </cell>
          <cell r="B11" t="str">
            <v>y</v>
          </cell>
          <cell r="C11" t="str">
            <v>y</v>
          </cell>
          <cell r="D11"/>
          <cell r="E11"/>
          <cell r="F11">
            <v>6530</v>
          </cell>
          <cell r="G11">
            <v>0.99414034458004308</v>
          </cell>
          <cell r="H11">
            <v>0.45243355615942954</v>
          </cell>
          <cell r="I11">
            <v>0.33267173247016879</v>
          </cell>
          <cell r="J11">
            <v>8</v>
          </cell>
          <cell r="K11">
            <v>0.40000000000000008</v>
          </cell>
          <cell r="L11">
            <v>0.50675327765540312</v>
          </cell>
          <cell r="M11">
            <v>0.32732519462899684</v>
          </cell>
          <cell r="N11">
            <v>10</v>
          </cell>
          <cell r="O11">
            <v>0.16666666666666666</v>
          </cell>
          <cell r="P11">
            <v>1.25</v>
          </cell>
          <cell r="Q11">
            <v>8.3333333333333329E-2</v>
          </cell>
          <cell r="R11">
            <v>0.29931034482758617</v>
          </cell>
          <cell r="S11">
            <v>0.14965517241379309</v>
          </cell>
          <cell r="T11">
            <v>2.4537924440930019</v>
          </cell>
          <cell r="U11">
            <v>3</v>
          </cell>
          <cell r="V11">
            <v>5.4537924440930023</v>
          </cell>
          <cell r="W11">
            <v>4.2</v>
          </cell>
          <cell r="X11">
            <v>1.0769230769230771</v>
          </cell>
          <cell r="Y11">
            <v>13.1</v>
          </cell>
          <cell r="Z11">
            <v>0.34170854271356776</v>
          </cell>
          <cell r="AA11">
            <v>0</v>
          </cell>
          <cell r="AB11">
            <v>0</v>
          </cell>
          <cell r="AC11">
            <v>1.4186316196366449</v>
          </cell>
          <cell r="AD11">
            <v>4.1999999999999993</v>
          </cell>
          <cell r="AE11">
            <v>5.6186316196366439</v>
          </cell>
        </row>
        <row r="12">
          <cell r="A12" t="str">
            <v>Colombia</v>
          </cell>
          <cell r="B12"/>
          <cell r="C12" t="str">
            <v>y</v>
          </cell>
          <cell r="D12"/>
          <cell r="E12" t="str">
            <v>y</v>
          </cell>
          <cell r="F12">
            <v>6190</v>
          </cell>
          <cell r="G12">
            <v>0.99444544149318015</v>
          </cell>
          <cell r="H12">
            <v>0.4299480374931221</v>
          </cell>
          <cell r="I12">
            <v>0.31613826286258978</v>
          </cell>
          <cell r="J12">
            <v>7.1</v>
          </cell>
          <cell r="K12">
            <v>0.35499999999999998</v>
          </cell>
          <cell r="L12">
            <v>0.49633301846951433</v>
          </cell>
          <cell r="M12">
            <v>0.33601656618497122</v>
          </cell>
          <cell r="N12">
            <v>10</v>
          </cell>
          <cell r="O12">
            <v>0.16666666666666666</v>
          </cell>
          <cell r="P12">
            <v>0</v>
          </cell>
          <cell r="Q12">
            <v>0</v>
          </cell>
          <cell r="R12">
            <v>0.85379310344827586</v>
          </cell>
          <cell r="S12">
            <v>0.42689655172413793</v>
          </cell>
          <cell r="T12">
            <v>2.5951634889315458</v>
          </cell>
          <cell r="U12"/>
          <cell r="V12"/>
          <cell r="W12">
            <v>4</v>
          </cell>
          <cell r="X12">
            <v>1.0256410256410255</v>
          </cell>
          <cell r="Y12">
            <v>13.2</v>
          </cell>
          <cell r="Z12">
            <v>0.33668341708542715</v>
          </cell>
          <cell r="AA12">
            <v>0</v>
          </cell>
          <cell r="AB12">
            <v>0</v>
          </cell>
          <cell r="AC12">
            <v>1.3623244427264527</v>
          </cell>
          <cell r="AD12"/>
          <cell r="AE12"/>
        </row>
        <row r="13">
          <cell r="A13" t="str">
            <v>Costa Rica</v>
          </cell>
          <cell r="B13"/>
          <cell r="C13" t="str">
            <v>y</v>
          </cell>
          <cell r="D13"/>
          <cell r="E13" t="str">
            <v>y</v>
          </cell>
          <cell r="F13">
            <v>11510</v>
          </cell>
          <cell r="G13">
            <v>0.98967157214644652</v>
          </cell>
          <cell r="H13">
            <v>0.31422565206583231</v>
          </cell>
          <cell r="I13">
            <v>0.23104827357781785</v>
          </cell>
          <cell r="J13">
            <v>3.6</v>
          </cell>
          <cell r="K13">
            <v>0.18</v>
          </cell>
          <cell r="L13">
            <v>0.68590715010876613</v>
          </cell>
          <cell r="M13">
            <v>0.17789581447572309</v>
          </cell>
          <cell r="N13">
            <v>9</v>
          </cell>
          <cell r="O13">
            <v>0.15000000000000002</v>
          </cell>
          <cell r="P13">
            <v>1.25</v>
          </cell>
          <cell r="Q13">
            <v>8.3333333333333329E-2</v>
          </cell>
          <cell r="R13">
            <v>0.37586206896551722</v>
          </cell>
          <cell r="S13">
            <v>0.18793103448275861</v>
          </cell>
          <cell r="T13">
            <v>1.9998800280160789</v>
          </cell>
          <cell r="U13"/>
          <cell r="V13"/>
          <cell r="W13">
            <v>3.3</v>
          </cell>
          <cell r="X13">
            <v>0.84615384615384626</v>
          </cell>
          <cell r="Y13">
            <v>13.5</v>
          </cell>
          <cell r="Z13">
            <v>0.32160804020100497</v>
          </cell>
          <cell r="AA13">
            <v>0</v>
          </cell>
          <cell r="AB13">
            <v>0</v>
          </cell>
          <cell r="AC13">
            <v>1.1677618863548513</v>
          </cell>
          <cell r="AD13"/>
          <cell r="AE13"/>
        </row>
        <row r="14">
          <cell r="A14" t="str">
            <v>Guatemala</v>
          </cell>
          <cell r="B14"/>
          <cell r="C14" t="str">
            <v>y</v>
          </cell>
          <cell r="D14"/>
          <cell r="E14" t="str">
            <v>y</v>
          </cell>
          <cell r="F14">
            <v>4410</v>
          </cell>
          <cell r="G14">
            <v>0.99604271356783924</v>
          </cell>
          <cell r="H14">
            <v>0.52848904131414132</v>
          </cell>
          <cell r="I14">
            <v>0.38859488331922154</v>
          </cell>
          <cell r="J14">
            <v>9.1</v>
          </cell>
          <cell r="K14">
            <v>0.45499999999999996</v>
          </cell>
          <cell r="L14">
            <v>0.45914484749204693</v>
          </cell>
          <cell r="M14">
            <v>0.36703462491905481</v>
          </cell>
          <cell r="N14">
            <v>13</v>
          </cell>
          <cell r="O14">
            <v>0.2166666666666667</v>
          </cell>
          <cell r="P14">
            <v>1.25</v>
          </cell>
          <cell r="Q14">
            <v>8.3333333333333329E-2</v>
          </cell>
          <cell r="R14">
            <v>0.60896551724137937</v>
          </cell>
          <cell r="S14">
            <v>0.30448275862068974</v>
          </cell>
          <cell r="T14">
            <v>2.8111549804268057</v>
          </cell>
          <cell r="U14"/>
          <cell r="V14"/>
          <cell r="W14">
            <v>4.9000000000000004</v>
          </cell>
          <cell r="X14">
            <v>1.2564102564102566</v>
          </cell>
          <cell r="Y14">
            <v>10.7</v>
          </cell>
          <cell r="Z14">
            <v>0.46231155778894473</v>
          </cell>
          <cell r="AA14">
            <v>0</v>
          </cell>
          <cell r="AB14">
            <v>0</v>
          </cell>
          <cell r="AC14">
            <v>1.7187218141992013</v>
          </cell>
          <cell r="AD14"/>
          <cell r="AE14"/>
        </row>
        <row r="15">
          <cell r="A15" t="str">
            <v>Honduras</v>
          </cell>
          <cell r="B15"/>
          <cell r="C15" t="str">
            <v>y</v>
          </cell>
          <cell r="D15"/>
          <cell r="E15" t="str">
            <v>y</v>
          </cell>
          <cell r="F15">
            <v>2330</v>
          </cell>
          <cell r="G15">
            <v>0.99790918880114865</v>
          </cell>
          <cell r="H15">
            <v>0.5187494888456935</v>
          </cell>
          <cell r="I15">
            <v>0.38143344768065696</v>
          </cell>
          <cell r="J15">
            <v>5.3</v>
          </cell>
          <cell r="K15">
            <v>0.26500000000000001</v>
          </cell>
          <cell r="L15">
            <v>0.40144016277727385</v>
          </cell>
          <cell r="M15">
            <v>0.41516517968065109</v>
          </cell>
          <cell r="N15">
            <v>10</v>
          </cell>
          <cell r="O15">
            <v>0.16666666666666666</v>
          </cell>
          <cell r="P15">
            <v>1.25</v>
          </cell>
          <cell r="Q15">
            <v>8.3333333333333329E-2</v>
          </cell>
          <cell r="R15">
            <v>0.24137931034482757</v>
          </cell>
          <cell r="S15">
            <v>0.1206896551724138</v>
          </cell>
          <cell r="T15">
            <v>2.4301974713348704</v>
          </cell>
          <cell r="U15"/>
          <cell r="V15"/>
          <cell r="W15">
            <v>5.3</v>
          </cell>
          <cell r="X15">
            <v>1.358974358974359</v>
          </cell>
          <cell r="Y15">
            <v>11.6</v>
          </cell>
          <cell r="Z15">
            <v>0.41708542713567842</v>
          </cell>
          <cell r="AA15">
            <v>0</v>
          </cell>
          <cell r="AB15">
            <v>0</v>
          </cell>
          <cell r="AC15">
            <v>1.7760597861100376</v>
          </cell>
          <cell r="AD15"/>
          <cell r="AE15"/>
        </row>
        <row r="16">
          <cell r="A16" t="str">
            <v>Panama</v>
          </cell>
          <cell r="B16"/>
          <cell r="C16"/>
          <cell r="D16"/>
          <cell r="E16" t="str">
            <v>y</v>
          </cell>
          <cell r="F16">
            <v>14370</v>
          </cell>
          <cell r="G16">
            <v>0.98710516870064613</v>
          </cell>
          <cell r="H16">
            <v>0.36960953732448038</v>
          </cell>
          <cell r="I16">
            <v>0.27177171862094146</v>
          </cell>
          <cell r="J16">
            <v>5.6</v>
          </cell>
          <cell r="K16">
            <v>0.27999999999999997</v>
          </cell>
          <cell r="L16">
            <v>0.51921240736665164</v>
          </cell>
          <cell r="M16">
            <v>0.31693323377151805</v>
          </cell>
          <cell r="N16">
            <v>9</v>
          </cell>
          <cell r="O16">
            <v>0.15000000000000002</v>
          </cell>
          <cell r="P16">
            <v>1.25</v>
          </cell>
          <cell r="Q16">
            <v>8.3333333333333329E-2</v>
          </cell>
          <cell r="R16">
            <v>1.0462068965517242</v>
          </cell>
          <cell r="S16">
            <v>0.52310344827586208</v>
          </cell>
          <cell r="T16">
            <v>2.6122469027023012</v>
          </cell>
          <cell r="U16"/>
          <cell r="V16"/>
          <cell r="W16">
            <v>3.1</v>
          </cell>
          <cell r="X16">
            <v>0.79487179487179493</v>
          </cell>
          <cell r="Y16">
            <v>12.4</v>
          </cell>
          <cell r="Z16">
            <v>0.37688442211055273</v>
          </cell>
          <cell r="AA16">
            <v>0</v>
          </cell>
          <cell r="AB16">
            <v>0</v>
          </cell>
          <cell r="AC16">
            <v>1.1717562169823477</v>
          </cell>
          <cell r="AD16"/>
          <cell r="AE16"/>
        </row>
        <row r="17">
          <cell r="A17" t="str">
            <v>Indonesia</v>
          </cell>
          <cell r="B17" t="str">
            <v>y</v>
          </cell>
          <cell r="C17" t="str">
            <v>y</v>
          </cell>
          <cell r="D17" t="str">
            <v>y</v>
          </cell>
          <cell r="E17"/>
          <cell r="F17">
            <v>3840</v>
          </cell>
          <cell r="G17">
            <v>0.99655419956927493</v>
          </cell>
          <cell r="H17">
            <v>0.46095250592601572</v>
          </cell>
          <cell r="I17">
            <v>0.33893566612207043</v>
          </cell>
          <cell r="J17">
            <v>7.3</v>
          </cell>
          <cell r="K17">
            <v>0.36499999999999999</v>
          </cell>
          <cell r="L17">
            <v>0.5213946284780645</v>
          </cell>
          <cell r="M17">
            <v>0.31511307803851424</v>
          </cell>
          <cell r="N17">
            <v>9</v>
          </cell>
          <cell r="O17">
            <v>0.15000000000000002</v>
          </cell>
          <cell r="P17">
            <v>1.25</v>
          </cell>
          <cell r="Q17">
            <v>8.3333333333333329E-2</v>
          </cell>
          <cell r="R17">
            <v>0.91172413793103457</v>
          </cell>
          <cell r="S17">
            <v>0.45586206896551734</v>
          </cell>
          <cell r="T17">
            <v>2.7047983460287104</v>
          </cell>
          <cell r="U17">
            <v>2.4</v>
          </cell>
          <cell r="V17">
            <v>5.1047983460287103</v>
          </cell>
          <cell r="W17">
            <v>4.9000000000000004</v>
          </cell>
          <cell r="X17">
            <v>1.2564102564102566</v>
          </cell>
          <cell r="Y17">
            <v>12.7</v>
          </cell>
          <cell r="Z17">
            <v>0.36180904522613072</v>
          </cell>
          <cell r="AA17">
            <v>0</v>
          </cell>
          <cell r="AB17">
            <v>0</v>
          </cell>
          <cell r="AC17">
            <v>1.6182193016363873</v>
          </cell>
          <cell r="AD17">
            <v>3.5999999999999996</v>
          </cell>
          <cell r="AE17">
            <v>5.2182193016363865</v>
          </cell>
        </row>
        <row r="18">
          <cell r="A18" t="str">
            <v>Mexico</v>
          </cell>
          <cell r="B18" t="str">
            <v>y</v>
          </cell>
          <cell r="C18" t="str">
            <v>y</v>
          </cell>
          <cell r="D18"/>
          <cell r="E18" t="str">
            <v>y</v>
          </cell>
          <cell r="F18">
            <v>9180</v>
          </cell>
          <cell r="G18">
            <v>0.99176238334529787</v>
          </cell>
          <cell r="H18">
            <v>0.37965228939140833</v>
          </cell>
          <cell r="I18">
            <v>0.27915609514074141</v>
          </cell>
          <cell r="J18">
            <v>6.6</v>
          </cell>
          <cell r="K18">
            <v>0.32999999999999996</v>
          </cell>
          <cell r="L18">
            <v>0.45372758622841153</v>
          </cell>
          <cell r="M18">
            <v>0.37155307591131065</v>
          </cell>
          <cell r="N18">
            <v>11</v>
          </cell>
          <cell r="O18">
            <v>0.18333333333333335</v>
          </cell>
          <cell r="P18">
            <v>1.25</v>
          </cell>
          <cell r="Q18">
            <v>8.3333333333333329E-2</v>
          </cell>
          <cell r="R18">
            <v>0.94620689655172407</v>
          </cell>
          <cell r="S18">
            <v>0.47310344827586204</v>
          </cell>
          <cell r="T18">
            <v>2.7122416693398792</v>
          </cell>
          <cell r="U18">
            <v>1.7999999999999998</v>
          </cell>
          <cell r="V18">
            <v>4.512241669339879</v>
          </cell>
          <cell r="W18">
            <v>4.5999999999999996</v>
          </cell>
          <cell r="X18">
            <v>1.1794871794871795</v>
          </cell>
          <cell r="Y18">
            <v>12.8</v>
          </cell>
          <cell r="Z18">
            <v>0.35678391959798988</v>
          </cell>
          <cell r="AA18">
            <v>0</v>
          </cell>
          <cell r="AB18">
            <v>0</v>
          </cell>
          <cell r="AC18">
            <v>1.5362710990851693</v>
          </cell>
          <cell r="AD18">
            <v>3</v>
          </cell>
          <cell r="AE18">
            <v>4.5362710990851696</v>
          </cell>
        </row>
        <row r="19">
          <cell r="A19" t="str">
            <v>Brazil</v>
          </cell>
          <cell r="B19" t="str">
            <v>y</v>
          </cell>
          <cell r="C19" t="str">
            <v>y</v>
          </cell>
          <cell r="D19"/>
          <cell r="E19"/>
          <cell r="F19">
            <v>9140</v>
          </cell>
          <cell r="G19">
            <v>0.99179827709978463</v>
          </cell>
          <cell r="H19">
            <v>0.39267997996779408</v>
          </cell>
          <cell r="I19">
            <v>0.28873527938808385</v>
          </cell>
          <cell r="J19">
            <v>7</v>
          </cell>
          <cell r="K19">
            <v>0.35</v>
          </cell>
          <cell r="L19">
            <v>0.53056005973674036</v>
          </cell>
          <cell r="M19">
            <v>0.30746833839060134</v>
          </cell>
          <cell r="N19">
            <v>9</v>
          </cell>
          <cell r="O19">
            <v>0.15000000000000002</v>
          </cell>
          <cell r="P19">
            <v>1.25</v>
          </cell>
          <cell r="Q19">
            <v>8.3333333333333329E-2</v>
          </cell>
          <cell r="R19">
            <v>0.96896551724137936</v>
          </cell>
          <cell r="S19">
            <v>0.48448275862068968</v>
          </cell>
          <cell r="T19">
            <v>2.6558179868324929</v>
          </cell>
          <cell r="U19">
            <v>6</v>
          </cell>
          <cell r="V19">
            <v>8.655817986832492</v>
          </cell>
          <cell r="W19">
            <v>3.7</v>
          </cell>
          <cell r="X19">
            <v>0.94871794871794879</v>
          </cell>
          <cell r="Y19">
            <v>15.2</v>
          </cell>
          <cell r="Z19">
            <v>0.23618090452261309</v>
          </cell>
          <cell r="AA19">
            <v>0</v>
          </cell>
          <cell r="AB19">
            <v>0</v>
          </cell>
          <cell r="AC19">
            <v>1.1848988532405618</v>
          </cell>
          <cell r="AD19">
            <v>3</v>
          </cell>
          <cell r="AE19">
            <v>4.1848988532405613</v>
          </cell>
        </row>
        <row r="20">
          <cell r="A20" t="str">
            <v>Ecuador</v>
          </cell>
          <cell r="B20" t="str">
            <v>y</v>
          </cell>
          <cell r="C20"/>
          <cell r="D20"/>
          <cell r="E20" t="str">
            <v>y</v>
          </cell>
          <cell r="F20">
            <v>6120</v>
          </cell>
          <cell r="G20">
            <v>0.99450825556353195</v>
          </cell>
          <cell r="H20">
            <v>0.44928582860233773</v>
          </cell>
          <cell r="I20">
            <v>0.33035722691348363</v>
          </cell>
          <cell r="J20">
            <v>6.7</v>
          </cell>
          <cell r="K20">
            <v>0.33500000000000002</v>
          </cell>
          <cell r="L20">
            <v>0.47581745826986221</v>
          </cell>
          <cell r="M20">
            <v>0.35312826688197529</v>
          </cell>
          <cell r="N20">
            <v>9</v>
          </cell>
          <cell r="O20">
            <v>0.15000000000000002</v>
          </cell>
          <cell r="P20">
            <v>1.25</v>
          </cell>
          <cell r="Q20">
            <v>8.3333333333333329E-2</v>
          </cell>
          <cell r="R20">
            <v>0.35724137931034483</v>
          </cell>
          <cell r="S20">
            <v>0.17862068965517242</v>
          </cell>
          <cell r="T20">
            <v>2.4249477723474966</v>
          </cell>
          <cell r="U20">
            <v>1.7999999999999998</v>
          </cell>
          <cell r="V20">
            <v>4.2249477723474964</v>
          </cell>
          <cell r="W20">
            <v>3.5</v>
          </cell>
          <cell r="X20">
            <v>0.89743589743589747</v>
          </cell>
          <cell r="Y20">
            <v>12.3</v>
          </cell>
          <cell r="Z20">
            <v>0.38190954773869334</v>
          </cell>
          <cell r="AA20">
            <v>0</v>
          </cell>
          <cell r="AB20">
            <v>0</v>
          </cell>
          <cell r="AC20">
            <v>1.2793454451745907</v>
          </cell>
          <cell r="AD20">
            <v>3.5999999999999996</v>
          </cell>
          <cell r="AE20">
            <v>4.8793454451745903</v>
          </cell>
        </row>
        <row r="21">
          <cell r="A21" t="str">
            <v>Dominican Republic</v>
          </cell>
          <cell r="B21" t="str">
            <v>y</v>
          </cell>
          <cell r="C21"/>
          <cell r="D21"/>
          <cell r="E21" t="str">
            <v>y</v>
          </cell>
          <cell r="F21">
            <v>7370</v>
          </cell>
          <cell r="G21">
            <v>0.99338657573582201</v>
          </cell>
          <cell r="H21">
            <v>0.45663005373127924</v>
          </cell>
          <cell r="I21">
            <v>0.33575739244947</v>
          </cell>
          <cell r="J21">
            <v>5.2</v>
          </cell>
          <cell r="K21">
            <v>0.26</v>
          </cell>
          <cell r="L21">
            <v>0.46343187805557945</v>
          </cell>
          <cell r="M21">
            <v>0.36345888128016934</v>
          </cell>
          <cell r="N21">
            <v>10</v>
          </cell>
          <cell r="O21">
            <v>0.16666666666666666</v>
          </cell>
          <cell r="P21">
            <v>1.25</v>
          </cell>
          <cell r="Q21">
            <v>8.3333333333333329E-2</v>
          </cell>
          <cell r="R21">
            <v>0.29103448275862071</v>
          </cell>
          <cell r="S21">
            <v>0.14551724137931035</v>
          </cell>
          <cell r="T21">
            <v>2.3481200908447719</v>
          </cell>
          <cell r="U21">
            <v>3</v>
          </cell>
          <cell r="V21">
            <v>5.3481200908447715</v>
          </cell>
          <cell r="W21">
            <v>4.5</v>
          </cell>
          <cell r="X21">
            <v>1.153846153846154</v>
          </cell>
          <cell r="Y21">
            <v>12.3</v>
          </cell>
          <cell r="Z21">
            <v>0.38190954773869334</v>
          </cell>
          <cell r="AA21">
            <v>0</v>
          </cell>
          <cell r="AB21">
            <v>0</v>
          </cell>
          <cell r="AC21">
            <v>1.5357557015848473</v>
          </cell>
          <cell r="AD21">
            <v>2.4000000000000004</v>
          </cell>
          <cell r="AE21">
            <v>3.9357557015848474</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s "/>
      <sheetName val="Updated risk scores"/>
      <sheetName val="Ergon Migration and Trafficking"/>
      <sheetName val="Ergon Informal Employment"/>
      <sheetName val="Child labour"/>
      <sheetName val="Forced labour"/>
    </sheetNames>
    <sheetDataSet>
      <sheetData sheetId="0">
        <row r="2">
          <cell r="A2" t="str">
            <v>Countries</v>
          </cell>
        </row>
        <row r="3">
          <cell r="A3" t="str">
            <v>BANANA</v>
          </cell>
          <cell r="B3" t="str">
            <v>Cocoa</v>
          </cell>
          <cell r="C3" t="str">
            <v>Coffee</v>
          </cell>
          <cell r="D3" t="str">
            <v xml:space="preserve">Tea </v>
          </cell>
          <cell r="E3" t="str">
            <v>Bananas</v>
          </cell>
          <cell r="F3" t="str">
            <v xml:space="preserve">Poverty (GNI per capita) </v>
          </cell>
          <cell r="G3" t="str">
            <v>Scoring (INVERSE)</v>
          </cell>
          <cell r="H3" t="str">
            <v xml:space="preserve">Informal Employment (Ergon aggregated country ranking tool) </v>
          </cell>
          <cell r="I3" t="str">
            <v>Scoring</v>
          </cell>
          <cell r="J3" t="str">
            <v>Vulnerability of minorities: Group grievance (data source)</v>
          </cell>
          <cell r="K3" t="str">
            <v>Scoring</v>
          </cell>
          <cell r="L3" t="str">
            <v>WJP Rule of Law Index: Overall Score &amp; World Bank WGI (converted to WJP range)</v>
          </cell>
          <cell r="M3" t="str">
            <v>Scoring (INVERSE)</v>
          </cell>
          <cell r="N3" t="str">
            <v>Legal anti-trafficking framework 3P (data source)</v>
          </cell>
          <cell r="O3" t="str">
            <v>Scoring (INVERSE)</v>
          </cell>
          <cell r="P3" t="str">
            <v>Legal anti-trafficking framework USDOS</v>
          </cell>
          <cell r="Q3" t="str">
            <v>Scoring</v>
          </cell>
          <cell r="R3" t="str">
            <v>Ergon Migration and Trafficking risk Index 2019 (total score, 0-2)</v>
          </cell>
          <cell r="S3" t="str">
            <v>Scoring</v>
          </cell>
          <cell r="T3" t="str">
            <v>Structural score</v>
          </cell>
          <cell r="U3" t="str">
            <v>Risks in practice score</v>
          </cell>
          <cell r="V3" t="str">
            <v>FINAL SCORE</v>
          </cell>
          <cell r="W3" t="str">
            <v>UNICEF. Child Rights Atlas - Workplace Index</v>
          </cell>
          <cell r="X3" t="str">
            <v>Scoring (score/max within dataset)</v>
          </cell>
          <cell r="Y3" t="str">
            <v>Expected years of schooling (UNDP Education Index)</v>
          </cell>
          <cell r="Z3" t="str">
            <v>Scoring (score/max within dataset)</v>
          </cell>
          <cell r="AA3" t="str">
            <v>Country has developed a list of hazardous occupations for children incl in national legislation (0=yes, 1=in progress, 2=no)</v>
          </cell>
          <cell r="AB3" t="str">
            <v xml:space="preserve">Scoring </v>
          </cell>
          <cell r="AC3" t="str">
            <v>Structural score</v>
          </cell>
          <cell r="AD3" t="str">
            <v>Risks in practice score</v>
          </cell>
          <cell r="AE3" t="str">
            <v>FINAL SCORE</v>
          </cell>
        </row>
        <row r="4">
          <cell r="A4" t="str">
            <v>Correction factor</v>
          </cell>
          <cell r="B4">
            <v>0.66666666666666674</v>
          </cell>
          <cell r="C4"/>
          <cell r="D4"/>
          <cell r="E4"/>
          <cell r="F4"/>
          <cell r="G4"/>
          <cell r="H4"/>
          <cell r="I4"/>
          <cell r="J4"/>
          <cell r="K4"/>
          <cell r="L4"/>
          <cell r="M4"/>
          <cell r="N4"/>
          <cell r="O4"/>
          <cell r="P4"/>
          <cell r="Q4"/>
          <cell r="R4"/>
          <cell r="S4"/>
          <cell r="T4"/>
          <cell r="U4"/>
          <cell r="V4"/>
          <cell r="W4"/>
          <cell r="X4"/>
          <cell r="Y4"/>
          <cell r="Z4"/>
          <cell r="AA4"/>
          <cell r="AB4"/>
          <cell r="AC4"/>
          <cell r="AD4"/>
          <cell r="AE4"/>
        </row>
        <row r="5">
          <cell r="A5" t="str">
            <v>Old weighting</v>
          </cell>
          <cell r="B5"/>
          <cell r="C5"/>
          <cell r="D5"/>
          <cell r="E5"/>
          <cell r="F5">
            <v>0.1125</v>
          </cell>
          <cell r="G5"/>
          <cell r="H5">
            <v>7.4999999999999997E-2</v>
          </cell>
          <cell r="I5"/>
          <cell r="J5">
            <v>7.4999999999999997E-2</v>
          </cell>
          <cell r="K5"/>
          <cell r="L5">
            <v>0.1125</v>
          </cell>
          <cell r="M5"/>
          <cell r="N5">
            <v>3.7499999999999999E-2</v>
          </cell>
          <cell r="O5"/>
          <cell r="P5">
            <v>3.7499999999999999E-2</v>
          </cell>
          <cell r="Q5"/>
          <cell r="R5">
            <v>0.15</v>
          </cell>
          <cell r="S5"/>
          <cell r="T5">
            <v>0.6</v>
          </cell>
          <cell r="U5"/>
          <cell r="V5"/>
          <cell r="W5">
            <v>0.35</v>
          </cell>
          <cell r="X5"/>
          <cell r="Y5">
            <v>0.15</v>
          </cell>
          <cell r="Z5"/>
          <cell r="AA5">
            <v>0.1</v>
          </cell>
          <cell r="AB5"/>
          <cell r="AC5"/>
          <cell r="AD5"/>
          <cell r="AE5"/>
        </row>
        <row r="6">
          <cell r="A6" t="str">
            <v>New Weighting -&gt;</v>
          </cell>
          <cell r="B6"/>
          <cell r="C6"/>
          <cell r="D6"/>
          <cell r="E6"/>
          <cell r="F6">
            <v>7.5000000000000011E-2</v>
          </cell>
          <cell r="G6"/>
          <cell r="H6">
            <v>0.05</v>
          </cell>
          <cell r="I6"/>
          <cell r="J6">
            <v>0.05</v>
          </cell>
          <cell r="K6"/>
          <cell r="L6">
            <v>7.5000000000000011E-2</v>
          </cell>
          <cell r="M6"/>
          <cell r="N6">
            <v>2.5000000000000001E-2</v>
          </cell>
          <cell r="O6"/>
          <cell r="P6">
            <v>2.5000000000000001E-2</v>
          </cell>
          <cell r="Q6"/>
          <cell r="R6">
            <v>0.1</v>
          </cell>
          <cell r="S6"/>
          <cell r="T6">
            <v>0.4</v>
          </cell>
          <cell r="U6">
            <v>0.6</v>
          </cell>
          <cell r="V6"/>
          <cell r="W6">
            <v>0.23333333333333334</v>
          </cell>
          <cell r="X6"/>
          <cell r="Y6">
            <v>0.1</v>
          </cell>
          <cell r="Z6"/>
          <cell r="AA6">
            <v>6.666666666666668E-2</v>
          </cell>
          <cell r="AB6"/>
          <cell r="AC6">
            <v>0.4</v>
          </cell>
          <cell r="AD6">
            <v>0.6</v>
          </cell>
          <cell r="AE6"/>
        </row>
        <row r="7">
          <cell r="A7" t="str">
            <v>Cameroon</v>
          </cell>
          <cell r="B7" t="str">
            <v>y</v>
          </cell>
          <cell r="C7"/>
          <cell r="D7"/>
          <cell r="E7" t="str">
            <v>y</v>
          </cell>
          <cell r="F7">
            <v>1440</v>
          </cell>
          <cell r="G7">
            <v>0.98707824838478109</v>
          </cell>
          <cell r="H7">
            <v>0.5583423248068845</v>
          </cell>
          <cell r="I7">
            <v>0.41054582706388565</v>
          </cell>
          <cell r="J7">
            <v>8.5</v>
          </cell>
          <cell r="K7">
            <v>0.42499999999999999</v>
          </cell>
          <cell r="L7">
            <v>0.37292007069830807</v>
          </cell>
          <cell r="M7">
            <v>0.43895333241725215</v>
          </cell>
          <cell r="N7">
            <v>10</v>
          </cell>
          <cell r="O7">
            <v>0.16666666666666666</v>
          </cell>
          <cell r="P7">
            <v>1.25</v>
          </cell>
          <cell r="Q7">
            <v>8.3333333333333329E-2</v>
          </cell>
          <cell r="R7">
            <v>0.91931034482758622</v>
          </cell>
          <cell r="S7">
            <v>0.45965517241379311</v>
          </cell>
          <cell r="T7">
            <v>2.9712325802797124</v>
          </cell>
          <cell r="U7">
            <v>3</v>
          </cell>
          <cell r="V7">
            <v>5.9712325802797128</v>
          </cell>
          <cell r="W7">
            <v>6.2</v>
          </cell>
          <cell r="X7">
            <v>1.5897435897435899</v>
          </cell>
          <cell r="Y7">
            <v>10.4</v>
          </cell>
          <cell r="Z7">
            <v>0.47738693467336679</v>
          </cell>
          <cell r="AA7">
            <v>0</v>
          </cell>
          <cell r="AB7">
            <v>0</v>
          </cell>
          <cell r="AC7">
            <v>2.0671305244169567</v>
          </cell>
          <cell r="AD7">
            <v>3</v>
          </cell>
          <cell r="AE7">
            <v>5.0671305244169567</v>
          </cell>
        </row>
        <row r="8">
          <cell r="A8" t="str">
            <v>Colombia</v>
          </cell>
          <cell r="B8"/>
          <cell r="C8" t="str">
            <v>y</v>
          </cell>
          <cell r="D8"/>
          <cell r="E8" t="str">
            <v>y</v>
          </cell>
          <cell r="F8">
            <v>6190</v>
          </cell>
          <cell r="G8">
            <v>0.94445441493180182</v>
          </cell>
          <cell r="H8">
            <v>0.4299480374931221</v>
          </cell>
          <cell r="I8">
            <v>0.31613826286258978</v>
          </cell>
          <cell r="J8">
            <v>7.1</v>
          </cell>
          <cell r="K8">
            <v>0.35499999999999998</v>
          </cell>
          <cell r="L8">
            <v>0.49633301846951433</v>
          </cell>
          <cell r="M8">
            <v>0.33601656618497122</v>
          </cell>
          <cell r="N8">
            <v>10</v>
          </cell>
          <cell r="O8">
            <v>0.16666666666666666</v>
          </cell>
          <cell r="P8">
            <v>0</v>
          </cell>
          <cell r="Q8">
            <v>0</v>
          </cell>
          <cell r="R8">
            <v>0.85379310344827586</v>
          </cell>
          <cell r="S8">
            <v>0.42689655172413793</v>
          </cell>
          <cell r="T8">
            <v>2.5451724623701675</v>
          </cell>
          <cell r="U8">
            <v>2.4000000000000004</v>
          </cell>
          <cell r="V8">
            <v>4.9451724623701683</v>
          </cell>
          <cell r="W8">
            <v>4</v>
          </cell>
          <cell r="X8">
            <v>1.0256410256410258</v>
          </cell>
          <cell r="Y8">
            <v>13.2</v>
          </cell>
          <cell r="Z8">
            <v>0.33668341708542715</v>
          </cell>
          <cell r="AA8">
            <v>0</v>
          </cell>
          <cell r="AB8">
            <v>0</v>
          </cell>
          <cell r="AC8">
            <v>1.3623244427264529</v>
          </cell>
          <cell r="AD8">
            <v>3</v>
          </cell>
          <cell r="AE8">
            <v>4.3623244427264529</v>
          </cell>
        </row>
        <row r="9">
          <cell r="A9" t="str">
            <v>Costa Rica</v>
          </cell>
          <cell r="B9"/>
          <cell r="C9" t="str">
            <v>y</v>
          </cell>
          <cell r="D9"/>
          <cell r="E9" t="str">
            <v>y</v>
          </cell>
          <cell r="F9">
            <v>11510</v>
          </cell>
          <cell r="G9">
            <v>0.89671572146446521</v>
          </cell>
          <cell r="H9">
            <v>0.31422565206583231</v>
          </cell>
          <cell r="I9">
            <v>0.23104827357781785</v>
          </cell>
          <cell r="J9">
            <v>3.6</v>
          </cell>
          <cell r="K9">
            <v>0.18</v>
          </cell>
          <cell r="L9">
            <v>0.68590715010876613</v>
          </cell>
          <cell r="M9">
            <v>0.17789581447572309</v>
          </cell>
          <cell r="N9">
            <v>9</v>
          </cell>
          <cell r="O9">
            <v>0.15</v>
          </cell>
          <cell r="P9">
            <v>1.25</v>
          </cell>
          <cell r="Q9">
            <v>8.3333333333333329E-2</v>
          </cell>
          <cell r="R9">
            <v>0.37586206896551722</v>
          </cell>
          <cell r="S9">
            <v>0.18793103448275861</v>
          </cell>
          <cell r="T9">
            <v>1.9069241773340977</v>
          </cell>
          <cell r="U9">
            <v>1.7999999999999998</v>
          </cell>
          <cell r="V9">
            <v>3.7069241773340975</v>
          </cell>
          <cell r="W9">
            <v>3.3</v>
          </cell>
          <cell r="X9">
            <v>0.84615384615384615</v>
          </cell>
          <cell r="Y9">
            <v>13.5</v>
          </cell>
          <cell r="Z9">
            <v>0.32160804020100497</v>
          </cell>
          <cell r="AA9">
            <v>0</v>
          </cell>
          <cell r="AB9">
            <v>0</v>
          </cell>
          <cell r="AC9">
            <v>1.1677618863548511</v>
          </cell>
          <cell r="AD9">
            <v>3</v>
          </cell>
          <cell r="AE9">
            <v>4.1677618863548513</v>
          </cell>
        </row>
        <row r="10">
          <cell r="A10" t="str">
            <v>Côte d'Ivoire</v>
          </cell>
          <cell r="B10" t="str">
            <v>y</v>
          </cell>
          <cell r="C10" t="str">
            <v>y</v>
          </cell>
          <cell r="D10"/>
          <cell r="E10" t="str">
            <v>y</v>
          </cell>
          <cell r="F10">
            <v>1610</v>
          </cell>
          <cell r="G10">
            <v>0.98555276381909551</v>
          </cell>
          <cell r="H10">
            <v>0.55722572907479817</v>
          </cell>
          <cell r="I10">
            <v>0.40972480079029272</v>
          </cell>
          <cell r="J10">
            <v>7.5</v>
          </cell>
          <cell r="K10">
            <v>0.375</v>
          </cell>
          <cell r="L10">
            <v>0.46431598840999821</v>
          </cell>
          <cell r="M10">
            <v>0.36272145897140912</v>
          </cell>
          <cell r="N10">
            <v>8</v>
          </cell>
          <cell r="O10">
            <v>0.13333333333333333</v>
          </cell>
          <cell r="P10">
            <v>1.25</v>
          </cell>
          <cell r="Q10">
            <v>8.3333333333333329E-2</v>
          </cell>
          <cell r="R10">
            <v>1.6779310344827585</v>
          </cell>
          <cell r="S10">
            <v>0.83896551724137924</v>
          </cell>
          <cell r="T10">
            <v>3.188631207488843</v>
          </cell>
          <cell r="U10">
            <v>3.5999999999999996</v>
          </cell>
          <cell r="V10">
            <v>6.7886312074888426</v>
          </cell>
          <cell r="W10">
            <v>6.1</v>
          </cell>
          <cell r="X10">
            <v>1.5641025641025641</v>
          </cell>
          <cell r="Y10">
            <v>8.9</v>
          </cell>
          <cell r="Z10">
            <v>0.55276381909547734</v>
          </cell>
          <cell r="AA10">
            <v>0</v>
          </cell>
          <cell r="AB10">
            <v>0</v>
          </cell>
          <cell r="AC10">
            <v>2.1168663831980412</v>
          </cell>
          <cell r="AD10">
            <v>3</v>
          </cell>
          <cell r="AE10">
            <v>5.1168663831980412</v>
          </cell>
        </row>
        <row r="11">
          <cell r="A11" t="str">
            <v>Dominican Republic</v>
          </cell>
          <cell r="B11" t="str">
            <v>y</v>
          </cell>
          <cell r="C11"/>
          <cell r="D11"/>
          <cell r="E11" t="str">
            <v>y</v>
          </cell>
          <cell r="F11">
            <v>7370</v>
          </cell>
          <cell r="G11">
            <v>0.93386575735821964</v>
          </cell>
          <cell r="H11">
            <v>0.45663005373127924</v>
          </cell>
          <cell r="I11">
            <v>0.33575739244947</v>
          </cell>
          <cell r="J11">
            <v>5.2</v>
          </cell>
          <cell r="K11">
            <v>0.26</v>
          </cell>
          <cell r="L11">
            <v>0.46343187805557945</v>
          </cell>
          <cell r="M11">
            <v>0.36345888128016934</v>
          </cell>
          <cell r="N11">
            <v>10</v>
          </cell>
          <cell r="O11">
            <v>0.16666666666666666</v>
          </cell>
          <cell r="P11">
            <v>1.25</v>
          </cell>
          <cell r="Q11">
            <v>8.3333333333333329E-2</v>
          </cell>
          <cell r="R11">
            <v>0.29103448275862071</v>
          </cell>
          <cell r="S11">
            <v>0.14551724137931035</v>
          </cell>
          <cell r="T11">
            <v>2.2885992724671693</v>
          </cell>
          <cell r="U11">
            <v>3.5999999999999996</v>
          </cell>
          <cell r="V11">
            <v>5.888599272467169</v>
          </cell>
          <cell r="W11">
            <v>4.5</v>
          </cell>
          <cell r="X11">
            <v>1.153846153846154</v>
          </cell>
          <cell r="Y11">
            <v>12.3</v>
          </cell>
          <cell r="Z11">
            <v>0.38190954773869334</v>
          </cell>
          <cell r="AA11">
            <v>0</v>
          </cell>
          <cell r="AB11">
            <v>0</v>
          </cell>
          <cell r="AC11">
            <v>1.5357557015848473</v>
          </cell>
          <cell r="AD11">
            <v>3</v>
          </cell>
          <cell r="AE11">
            <v>4.5357557015848471</v>
          </cell>
        </row>
        <row r="12">
          <cell r="A12" t="str">
            <v>Ecuador</v>
          </cell>
          <cell r="B12" t="str">
            <v>y</v>
          </cell>
          <cell r="C12"/>
          <cell r="D12"/>
          <cell r="E12" t="str">
            <v>y</v>
          </cell>
          <cell r="F12">
            <v>6120</v>
          </cell>
          <cell r="G12">
            <v>0.9450825556353194</v>
          </cell>
          <cell r="H12">
            <v>0.44928582860233773</v>
          </cell>
          <cell r="I12">
            <v>0.33035722691348363</v>
          </cell>
          <cell r="J12">
            <v>6.7</v>
          </cell>
          <cell r="K12">
            <v>0.33500000000000002</v>
          </cell>
          <cell r="L12">
            <v>0.47581745826986221</v>
          </cell>
          <cell r="M12">
            <v>0.35312826688197529</v>
          </cell>
          <cell r="N12">
            <v>9</v>
          </cell>
          <cell r="O12">
            <v>0.15</v>
          </cell>
          <cell r="P12">
            <v>1.25</v>
          </cell>
          <cell r="Q12">
            <v>8.3333333333333329E-2</v>
          </cell>
          <cell r="R12">
            <v>0.35724137931034483</v>
          </cell>
          <cell r="S12">
            <v>0.17862068965517242</v>
          </cell>
          <cell r="T12">
            <v>2.3755220724192845</v>
          </cell>
          <cell r="U12">
            <v>2.4000000000000004</v>
          </cell>
          <cell r="V12">
            <v>4.7755220724192853</v>
          </cell>
          <cell r="W12">
            <v>3.5</v>
          </cell>
          <cell r="X12">
            <v>0.89743589743589758</v>
          </cell>
          <cell r="Y12">
            <v>12.3</v>
          </cell>
          <cell r="Z12">
            <v>0.38190954773869334</v>
          </cell>
          <cell r="AA12">
            <v>0</v>
          </cell>
          <cell r="AB12">
            <v>0</v>
          </cell>
          <cell r="AC12">
            <v>1.2793454451745909</v>
          </cell>
          <cell r="AD12">
            <v>2.4000000000000004</v>
          </cell>
          <cell r="AE12">
            <v>3.6793454451745911</v>
          </cell>
        </row>
        <row r="13">
          <cell r="A13" t="str">
            <v>Ghana</v>
          </cell>
          <cell r="B13" t="str">
            <v>y</v>
          </cell>
          <cell r="C13"/>
          <cell r="D13"/>
          <cell r="E13" t="str">
            <v>y</v>
          </cell>
          <cell r="F13">
            <v>2130</v>
          </cell>
          <cell r="G13">
            <v>0.98088657573582194</v>
          </cell>
          <cell r="H13">
            <v>0.53766201011683823</v>
          </cell>
          <cell r="I13">
            <v>0.39533971332120454</v>
          </cell>
          <cell r="J13">
            <v>3.8</v>
          </cell>
          <cell r="K13">
            <v>0.19</v>
          </cell>
          <cell r="L13">
            <v>0.57701861387840148</v>
          </cell>
          <cell r="M13">
            <v>0.26871800130250445</v>
          </cell>
          <cell r="N13">
            <v>9</v>
          </cell>
          <cell r="O13">
            <v>0.15</v>
          </cell>
          <cell r="P13">
            <v>1.25</v>
          </cell>
          <cell r="Q13">
            <v>8.3333333333333329E-2</v>
          </cell>
          <cell r="R13">
            <v>1.2220689655172414</v>
          </cell>
          <cell r="S13">
            <v>0.61103448275862071</v>
          </cell>
          <cell r="T13">
            <v>2.6793121064514849</v>
          </cell>
          <cell r="U13">
            <v>3</v>
          </cell>
          <cell r="V13">
            <v>5.6793121064514853</v>
          </cell>
          <cell r="W13">
            <v>4.5</v>
          </cell>
          <cell r="X13">
            <v>1.153846153846154</v>
          </cell>
          <cell r="Y13">
            <v>11.5</v>
          </cell>
          <cell r="Z13">
            <v>0.42211055276381904</v>
          </cell>
          <cell r="AA13">
            <v>0</v>
          </cell>
          <cell r="AB13">
            <v>0</v>
          </cell>
          <cell r="AC13">
            <v>1.5759567066099729</v>
          </cell>
          <cell r="AD13">
            <v>2.4000000000000004</v>
          </cell>
          <cell r="AE13">
            <v>3.9759567066099732</v>
          </cell>
        </row>
        <row r="14">
          <cell r="A14" t="str">
            <v>Guatemala</v>
          </cell>
          <cell r="B14"/>
          <cell r="C14" t="str">
            <v>y</v>
          </cell>
          <cell r="D14"/>
          <cell r="E14" t="str">
            <v>y</v>
          </cell>
          <cell r="F14">
            <v>4410</v>
          </cell>
          <cell r="G14">
            <v>0.960427135678392</v>
          </cell>
          <cell r="H14">
            <v>0.52848904131414132</v>
          </cell>
          <cell r="I14">
            <v>0.38859488331922154</v>
          </cell>
          <cell r="J14">
            <v>9.1</v>
          </cell>
          <cell r="K14">
            <v>0.45499999999999996</v>
          </cell>
          <cell r="L14">
            <v>0.45914484749204693</v>
          </cell>
          <cell r="M14">
            <v>0.36703462491905475</v>
          </cell>
          <cell r="N14">
            <v>13</v>
          </cell>
          <cell r="O14">
            <v>0.21666666666666667</v>
          </cell>
          <cell r="P14">
            <v>1.25</v>
          </cell>
          <cell r="Q14">
            <v>8.3333333333333329E-2</v>
          </cell>
          <cell r="R14">
            <v>0.60896551724137937</v>
          </cell>
          <cell r="S14">
            <v>0.30448275862068969</v>
          </cell>
          <cell r="T14">
            <v>2.7755394025373579</v>
          </cell>
          <cell r="U14">
            <v>2.4000000000000004</v>
          </cell>
          <cell r="V14">
            <v>5.1755394025373587</v>
          </cell>
          <cell r="W14">
            <v>4.9000000000000004</v>
          </cell>
          <cell r="X14">
            <v>1.2564102564102566</v>
          </cell>
          <cell r="Y14">
            <v>10.7</v>
          </cell>
          <cell r="Z14">
            <v>0.46231155778894473</v>
          </cell>
          <cell r="AA14">
            <v>0</v>
          </cell>
          <cell r="AB14">
            <v>0</v>
          </cell>
          <cell r="AC14">
            <v>1.7187218141992013</v>
          </cell>
          <cell r="AD14">
            <v>1.2000000000000002</v>
          </cell>
          <cell r="AE14">
            <v>2.9187218141992015</v>
          </cell>
        </row>
        <row r="15">
          <cell r="A15" t="str">
            <v>Honduras</v>
          </cell>
          <cell r="B15"/>
          <cell r="C15" t="str">
            <v>y</v>
          </cell>
          <cell r="D15"/>
          <cell r="E15" t="str">
            <v>y</v>
          </cell>
          <cell r="F15">
            <v>2330</v>
          </cell>
          <cell r="G15">
            <v>0.97909188801148594</v>
          </cell>
          <cell r="H15">
            <v>0.5187494888456935</v>
          </cell>
          <cell r="I15">
            <v>0.38143344768065696</v>
          </cell>
          <cell r="J15">
            <v>5.3</v>
          </cell>
          <cell r="K15">
            <v>0.26500000000000001</v>
          </cell>
          <cell r="L15">
            <v>0.40144016277727385</v>
          </cell>
          <cell r="M15">
            <v>0.41516517968065109</v>
          </cell>
          <cell r="N15">
            <v>10</v>
          </cell>
          <cell r="O15">
            <v>0.16666666666666666</v>
          </cell>
          <cell r="P15">
            <v>1.25</v>
          </cell>
          <cell r="Q15">
            <v>8.3333333333333329E-2</v>
          </cell>
          <cell r="R15">
            <v>0.24137931034482757</v>
          </cell>
          <cell r="S15">
            <v>0.12068965517241378</v>
          </cell>
          <cell r="T15">
            <v>2.411380170545208</v>
          </cell>
          <cell r="U15">
            <v>2.4000000000000004</v>
          </cell>
          <cell r="V15">
            <v>4.8113801705452079</v>
          </cell>
          <cell r="W15">
            <v>5.3</v>
          </cell>
          <cell r="X15">
            <v>1.3589743589743593</v>
          </cell>
          <cell r="Y15">
            <v>11.6</v>
          </cell>
          <cell r="Z15">
            <v>0.41708542713567842</v>
          </cell>
          <cell r="AA15">
            <v>0</v>
          </cell>
          <cell r="AB15">
            <v>0</v>
          </cell>
          <cell r="AC15">
            <v>1.7760597861100376</v>
          </cell>
          <cell r="AD15">
            <v>1.7999999999999998</v>
          </cell>
          <cell r="AE15">
            <v>3.5760597861100374</v>
          </cell>
        </row>
        <row r="16">
          <cell r="A16" t="str">
            <v>Mexico</v>
          </cell>
          <cell r="B16" t="str">
            <v>y</v>
          </cell>
          <cell r="C16" t="str">
            <v>y</v>
          </cell>
          <cell r="D16"/>
          <cell r="E16" t="str">
            <v>y</v>
          </cell>
          <cell r="F16">
            <v>9180</v>
          </cell>
          <cell r="G16">
            <v>0.91762383345297915</v>
          </cell>
          <cell r="H16">
            <v>0.37965228939140833</v>
          </cell>
          <cell r="I16">
            <v>0.27915609514074141</v>
          </cell>
          <cell r="J16">
            <v>6.6</v>
          </cell>
          <cell r="K16">
            <v>0.32999999999999996</v>
          </cell>
          <cell r="L16">
            <v>0.45372758622841153</v>
          </cell>
          <cell r="M16">
            <v>0.37155307591131065</v>
          </cell>
          <cell r="N16">
            <v>11</v>
          </cell>
          <cell r="O16">
            <v>0.18333333333333332</v>
          </cell>
          <cell r="P16">
            <v>1.25</v>
          </cell>
          <cell r="Q16">
            <v>8.3333333333333329E-2</v>
          </cell>
          <cell r="R16">
            <v>0.94620689655172407</v>
          </cell>
          <cell r="S16">
            <v>0.47310344827586204</v>
          </cell>
          <cell r="T16">
            <v>2.6381031194475595</v>
          </cell>
          <cell r="U16">
            <v>2.4000000000000004</v>
          </cell>
          <cell r="V16">
            <v>5.0381031194475598</v>
          </cell>
          <cell r="W16">
            <v>4.5999999999999996</v>
          </cell>
          <cell r="X16">
            <v>1.1794871794871795</v>
          </cell>
          <cell r="Y16">
            <v>12.8</v>
          </cell>
          <cell r="Z16">
            <v>0.35678391959798983</v>
          </cell>
          <cell r="AA16">
            <v>0</v>
          </cell>
          <cell r="AB16">
            <v>0</v>
          </cell>
          <cell r="AC16">
            <v>1.5362710990851693</v>
          </cell>
          <cell r="AD16">
            <v>1.2000000000000002</v>
          </cell>
          <cell r="AE16">
            <v>2.7362710990851697</v>
          </cell>
        </row>
        <row r="17">
          <cell r="A17" t="str">
            <v>Panama</v>
          </cell>
          <cell r="B17"/>
          <cell r="C17"/>
          <cell r="D17"/>
          <cell r="E17" t="str">
            <v>y</v>
          </cell>
          <cell r="F17">
            <v>14370</v>
          </cell>
          <cell r="G17">
            <v>0.87105168700646085</v>
          </cell>
          <cell r="H17">
            <v>0.36960953732448038</v>
          </cell>
          <cell r="I17">
            <v>0.27177171862094146</v>
          </cell>
          <cell r="J17">
            <v>5.6</v>
          </cell>
          <cell r="K17">
            <v>0.27999999999999997</v>
          </cell>
          <cell r="L17">
            <v>0.51921240736665164</v>
          </cell>
          <cell r="M17">
            <v>0.31693323377151805</v>
          </cell>
          <cell r="N17">
            <v>9</v>
          </cell>
          <cell r="O17">
            <v>0.15</v>
          </cell>
          <cell r="P17">
            <v>1.25</v>
          </cell>
          <cell r="Q17">
            <v>8.3333333333333329E-2</v>
          </cell>
          <cell r="R17">
            <v>1.0462068965517242</v>
          </cell>
          <cell r="S17">
            <v>0.52310344827586208</v>
          </cell>
          <cell r="T17">
            <v>2.4961934210081154</v>
          </cell>
          <cell r="U17">
            <v>2.4000000000000004</v>
          </cell>
          <cell r="V17">
            <v>4.8961934210081157</v>
          </cell>
          <cell r="W17">
            <v>3.1</v>
          </cell>
          <cell r="X17">
            <v>0.79487179487179493</v>
          </cell>
          <cell r="Y17">
            <v>12.4</v>
          </cell>
          <cell r="Z17">
            <v>0.37688442211055273</v>
          </cell>
          <cell r="AA17">
            <v>0</v>
          </cell>
          <cell r="AB17">
            <v>0</v>
          </cell>
          <cell r="AC17">
            <v>1.1717562169823477</v>
          </cell>
          <cell r="AD17">
            <v>1.2000000000000002</v>
          </cell>
          <cell r="AE17">
            <v>2.3717562169823481</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d) Indices "/>
      <sheetName val="Indices TEA"/>
      <sheetName val="Updated risks"/>
      <sheetName val="Indices"/>
      <sheetName val="FL equal weight"/>
      <sheetName val="FL double weight"/>
      <sheetName val="CL equal weight"/>
      <sheetName val="CL double weight"/>
      <sheetName val="Discrimination"/>
      <sheetName val="Ergon Migration and Trafficking"/>
      <sheetName val="Ergon Informal Employment"/>
      <sheetName val="Child labour"/>
      <sheetName val="Forced labour"/>
    </sheetNames>
    <sheetDataSet>
      <sheetData sheetId="0"/>
      <sheetData sheetId="1">
        <row r="4">
          <cell r="A4" t="str">
            <v>TEA</v>
          </cell>
          <cell r="B4" t="str">
            <v>Cocoa</v>
          </cell>
          <cell r="C4" t="str">
            <v>Coffee</v>
          </cell>
          <cell r="D4" t="str">
            <v xml:space="preserve">Tea </v>
          </cell>
          <cell r="E4" t="str">
            <v>Bananas</v>
          </cell>
          <cell r="F4" t="str">
            <v xml:space="preserve">Poverty (GNI per capita) </v>
          </cell>
          <cell r="G4" t="str">
            <v>Scoring (INVERSE)</v>
          </cell>
          <cell r="H4" t="str">
            <v xml:space="preserve">Informal Employment (Ergon aggregated country ranking tool) </v>
          </cell>
          <cell r="I4" t="str">
            <v>Scoring</v>
          </cell>
          <cell r="J4" t="str">
            <v>Vulnerability of minorities: Group grievance (data source)</v>
          </cell>
          <cell r="K4" t="str">
            <v>Scoring</v>
          </cell>
          <cell r="L4" t="str">
            <v>WJP Rule of Law Index: Overall Score &amp; World Bank WGI (converted to WJP range)</v>
          </cell>
          <cell r="M4" t="str">
            <v>Scoring (INVERSE)</v>
          </cell>
          <cell r="N4" t="str">
            <v>Legal anti-trafficking framework 3P (data source)</v>
          </cell>
          <cell r="O4" t="str">
            <v>Scoring (INVERSE)</v>
          </cell>
          <cell r="P4" t="str">
            <v>Legal anti-trafficking framework USDOS</v>
          </cell>
          <cell r="Q4" t="str">
            <v>Scoring</v>
          </cell>
          <cell r="R4" t="str">
            <v>Ergon Migration and Trafficking risk Index 2019 (total score, 0-2)</v>
          </cell>
          <cell r="S4" t="str">
            <v>Scoring</v>
          </cell>
          <cell r="T4" t="str">
            <v>Structural score</v>
          </cell>
          <cell r="U4" t="str">
            <v xml:space="preserve">RISK IN PRACTICE score </v>
          </cell>
          <cell r="V4" t="str">
            <v xml:space="preserve">FINAL SCORE </v>
          </cell>
          <cell r="W4" t="str">
            <v>UNICEF. Child Rights Atlas - Workplace Index</v>
          </cell>
          <cell r="X4" t="str">
            <v>Scoring (score/max within dataset)</v>
          </cell>
          <cell r="Y4" t="str">
            <v>Expected years of schooling (UNDP Education Index)</v>
          </cell>
          <cell r="Z4" t="str">
            <v>Scoring (score/max within dataset)</v>
          </cell>
          <cell r="AA4" t="str">
            <v>Country has developed a list of hazardous occupations for children incl in national legislation (0=yes, 1=in progress, 2=no)</v>
          </cell>
          <cell r="AB4" t="str">
            <v xml:space="preserve">Scoring </v>
          </cell>
          <cell r="AC4" t="str">
            <v>Structural score</v>
          </cell>
          <cell r="AD4" t="str">
            <v xml:space="preserve">RISK IN PRACTICE score </v>
          </cell>
          <cell r="AE4" t="str">
            <v xml:space="preserve">FINAL SCORE </v>
          </cell>
        </row>
        <row r="5">
          <cell r="A5" t="str">
            <v>old Weighting -&gt;</v>
          </cell>
          <cell r="B5"/>
          <cell r="C5"/>
          <cell r="D5"/>
          <cell r="E5"/>
          <cell r="F5">
            <v>0.1125</v>
          </cell>
          <cell r="G5"/>
          <cell r="H5">
            <v>7.4999999999999997E-2</v>
          </cell>
          <cell r="I5"/>
          <cell r="J5">
            <v>7.4999999999999997E-2</v>
          </cell>
          <cell r="K5"/>
          <cell r="L5">
            <v>0.1125</v>
          </cell>
          <cell r="M5"/>
          <cell r="N5">
            <v>3.7499999999999999E-2</v>
          </cell>
          <cell r="O5"/>
          <cell r="P5">
            <v>3.7499999999999999E-2</v>
          </cell>
          <cell r="Q5"/>
          <cell r="R5">
            <v>0.15</v>
          </cell>
          <cell r="S5"/>
          <cell r="T5">
            <v>0.6</v>
          </cell>
          <cell r="U5"/>
          <cell r="V5"/>
          <cell r="W5">
            <v>0.35</v>
          </cell>
          <cell r="X5"/>
          <cell r="Y5">
            <v>0.15</v>
          </cell>
          <cell r="Z5"/>
          <cell r="AA5">
            <v>0.1</v>
          </cell>
          <cell r="AB5"/>
          <cell r="AC5">
            <v>0.6</v>
          </cell>
          <cell r="AD5"/>
          <cell r="AE5"/>
        </row>
        <row r="6">
          <cell r="A6" t="str">
            <v>NEW weighting</v>
          </cell>
          <cell r="B6"/>
          <cell r="C6"/>
          <cell r="D6"/>
          <cell r="E6"/>
          <cell r="F6">
            <v>7.5000000000000011E-2</v>
          </cell>
          <cell r="G6"/>
          <cell r="H6">
            <v>0.05</v>
          </cell>
          <cell r="I6"/>
          <cell r="J6">
            <v>0.05</v>
          </cell>
          <cell r="K6"/>
          <cell r="L6">
            <v>7.5000000000000011E-2</v>
          </cell>
          <cell r="M6"/>
          <cell r="N6">
            <v>2.5000000000000001E-2</v>
          </cell>
          <cell r="O6"/>
          <cell r="P6">
            <v>2.5000000000000001E-2</v>
          </cell>
          <cell r="Q6"/>
          <cell r="R6">
            <v>0.1</v>
          </cell>
          <cell r="S6"/>
          <cell r="T6">
            <v>0.4</v>
          </cell>
          <cell r="U6">
            <v>0.6</v>
          </cell>
          <cell r="V6"/>
          <cell r="W6">
            <v>0.23333333333333334</v>
          </cell>
          <cell r="X6"/>
          <cell r="Y6">
            <v>0.1</v>
          </cell>
          <cell r="Z6"/>
          <cell r="AA6">
            <v>6.666666666666668E-2</v>
          </cell>
          <cell r="AB6"/>
          <cell r="AC6">
            <v>0.4</v>
          </cell>
          <cell r="AD6">
            <v>0.6</v>
          </cell>
          <cell r="AE6"/>
        </row>
        <row r="7">
          <cell r="A7" t="str">
            <v>Nigeria</v>
          </cell>
          <cell r="B7" t="str">
            <v>y</v>
          </cell>
          <cell r="C7"/>
          <cell r="D7"/>
          <cell r="E7"/>
          <cell r="F7">
            <v>1960</v>
          </cell>
          <cell r="G7">
            <v>0.99824120603015076</v>
          </cell>
          <cell r="H7">
            <v>0.55785314833134325</v>
          </cell>
          <cell r="I7">
            <v>0.41018613847892882</v>
          </cell>
          <cell r="J7">
            <v>9.4</v>
          </cell>
          <cell r="K7">
            <v>0.47000000000000008</v>
          </cell>
          <cell r="L7">
            <v>0.43219802487969688</v>
          </cell>
          <cell r="M7">
            <v>0.38951053875179598</v>
          </cell>
          <cell r="N7">
            <v>11</v>
          </cell>
          <cell r="O7">
            <v>0.18333333333333335</v>
          </cell>
          <cell r="P7">
            <v>1.25</v>
          </cell>
          <cell r="Q7">
            <v>8.3333333333333329E-2</v>
          </cell>
          <cell r="R7">
            <v>0.87724137931034485</v>
          </cell>
          <cell r="S7">
            <v>0.43862068965517242</v>
          </cell>
          <cell r="T7">
            <v>2.9732252395827152</v>
          </cell>
          <cell r="U7"/>
          <cell r="V7"/>
          <cell r="W7">
            <v>6</v>
          </cell>
          <cell r="X7">
            <v>1.5384615384615385</v>
          </cell>
          <cell r="Y7">
            <v>9</v>
          </cell>
          <cell r="Z7">
            <v>0.54773869346733672</v>
          </cell>
          <cell r="AA7">
            <v>2</v>
          </cell>
          <cell r="AB7">
            <v>0.66666666666666674</v>
          </cell>
          <cell r="AC7">
            <v>2.752866898595542</v>
          </cell>
          <cell r="AD7"/>
          <cell r="AE7"/>
        </row>
        <row r="8">
          <cell r="A8" t="str">
            <v>Côte d'Ivoire</v>
          </cell>
          <cell r="B8" t="str">
            <v>y</v>
          </cell>
          <cell r="C8" t="str">
            <v>y</v>
          </cell>
          <cell r="D8"/>
          <cell r="E8" t="str">
            <v>y</v>
          </cell>
          <cell r="F8">
            <v>1610</v>
          </cell>
          <cell r="G8">
            <v>0.99855527638190955</v>
          </cell>
          <cell r="H8">
            <v>0.55722572907479817</v>
          </cell>
          <cell r="I8">
            <v>0.40972480079029272</v>
          </cell>
          <cell r="J8">
            <v>7.5</v>
          </cell>
          <cell r="K8">
            <v>0.37500000000000006</v>
          </cell>
          <cell r="L8">
            <v>0.46431598840999821</v>
          </cell>
          <cell r="M8">
            <v>0.36272145897140917</v>
          </cell>
          <cell r="N8">
            <v>8</v>
          </cell>
          <cell r="O8">
            <v>0.13333333333333333</v>
          </cell>
          <cell r="P8">
            <v>1.25</v>
          </cell>
          <cell r="Q8">
            <v>8.3333333333333329E-2</v>
          </cell>
          <cell r="R8">
            <v>1.6779310344827585</v>
          </cell>
          <cell r="S8">
            <v>0.83896551724137935</v>
          </cell>
          <cell r="T8">
            <v>3.2016337200516576</v>
          </cell>
          <cell r="U8"/>
          <cell r="V8"/>
          <cell r="W8">
            <v>6.1</v>
          </cell>
          <cell r="X8">
            <v>1.5641025641025641</v>
          </cell>
          <cell r="Y8">
            <v>8.9</v>
          </cell>
          <cell r="Z8">
            <v>0.55276381909547734</v>
          </cell>
          <cell r="AA8">
            <v>0</v>
          </cell>
          <cell r="AB8">
            <v>0</v>
          </cell>
          <cell r="AC8">
            <v>2.1168663831980412</v>
          </cell>
          <cell r="AD8"/>
          <cell r="AE8"/>
        </row>
        <row r="9">
          <cell r="A9" t="str">
            <v>Cameroon</v>
          </cell>
          <cell r="B9" t="str">
            <v>y</v>
          </cell>
          <cell r="C9"/>
          <cell r="D9"/>
          <cell r="E9" t="str">
            <v>y</v>
          </cell>
          <cell r="F9">
            <v>1440</v>
          </cell>
          <cell r="G9">
            <v>0.99870782483847809</v>
          </cell>
          <cell r="H9">
            <v>0.5583423248068845</v>
          </cell>
          <cell r="I9">
            <v>0.41054582706388565</v>
          </cell>
          <cell r="J9">
            <v>8.5</v>
          </cell>
          <cell r="K9">
            <v>0.42500000000000004</v>
          </cell>
          <cell r="L9">
            <v>0.37292007069830807</v>
          </cell>
          <cell r="M9">
            <v>0.43895333241725221</v>
          </cell>
          <cell r="N9">
            <v>10</v>
          </cell>
          <cell r="O9">
            <v>0.16666666666666666</v>
          </cell>
          <cell r="P9">
            <v>1.25</v>
          </cell>
          <cell r="Q9">
            <v>8.3333333333333329E-2</v>
          </cell>
          <cell r="R9">
            <v>0.91931034482758622</v>
          </cell>
          <cell r="S9">
            <v>0.45965517241379311</v>
          </cell>
          <cell r="T9">
            <v>2.9828621567334093</v>
          </cell>
          <cell r="U9"/>
          <cell r="V9"/>
          <cell r="W9">
            <v>6.2</v>
          </cell>
          <cell r="X9">
            <v>1.5897435897435899</v>
          </cell>
          <cell r="Y9">
            <v>10.4</v>
          </cell>
          <cell r="Z9">
            <v>0.47738693467336679</v>
          </cell>
          <cell r="AA9">
            <v>0</v>
          </cell>
          <cell r="AB9">
            <v>0</v>
          </cell>
          <cell r="AC9">
            <v>2.0671305244169567</v>
          </cell>
          <cell r="AD9"/>
          <cell r="AE9"/>
        </row>
        <row r="10">
          <cell r="A10" t="str">
            <v>Ghana</v>
          </cell>
          <cell r="B10" t="str">
            <v>y</v>
          </cell>
          <cell r="C10"/>
          <cell r="D10"/>
          <cell r="E10" t="str">
            <v>y</v>
          </cell>
          <cell r="F10">
            <v>2130</v>
          </cell>
          <cell r="G10">
            <v>0.99808865757358223</v>
          </cell>
          <cell r="H10">
            <v>0.53766201011683823</v>
          </cell>
          <cell r="I10">
            <v>0.39533971332120454</v>
          </cell>
          <cell r="J10">
            <v>3.8</v>
          </cell>
          <cell r="K10">
            <v>0.19000000000000003</v>
          </cell>
          <cell r="L10">
            <v>0.57701861387840148</v>
          </cell>
          <cell r="M10">
            <v>0.26871800130250445</v>
          </cell>
          <cell r="N10">
            <v>9</v>
          </cell>
          <cell r="O10">
            <v>0.15000000000000002</v>
          </cell>
          <cell r="P10">
            <v>1.25</v>
          </cell>
          <cell r="Q10">
            <v>8.3333333333333329E-2</v>
          </cell>
          <cell r="R10">
            <v>1.2220689655172414</v>
          </cell>
          <cell r="S10">
            <v>0.61103448275862071</v>
          </cell>
          <cell r="T10">
            <v>2.6965141882892452</v>
          </cell>
          <cell r="U10"/>
          <cell r="V10"/>
          <cell r="W10">
            <v>4.5</v>
          </cell>
          <cell r="X10">
            <v>1.153846153846154</v>
          </cell>
          <cell r="Y10">
            <v>11.5</v>
          </cell>
          <cell r="Z10">
            <v>0.42211055276381909</v>
          </cell>
          <cell r="AA10">
            <v>0</v>
          </cell>
          <cell r="AB10">
            <v>0</v>
          </cell>
          <cell r="AC10">
            <v>1.5759567066099731</v>
          </cell>
          <cell r="AD10"/>
          <cell r="AE10"/>
        </row>
        <row r="11">
          <cell r="A11" t="str">
            <v>Peru</v>
          </cell>
          <cell r="B11" t="str">
            <v>y</v>
          </cell>
          <cell r="C11" t="str">
            <v>y</v>
          </cell>
          <cell r="D11"/>
          <cell r="E11"/>
          <cell r="F11">
            <v>6530</v>
          </cell>
          <cell r="G11">
            <v>0.99414034458004308</v>
          </cell>
          <cell r="H11">
            <v>0.45243355615942954</v>
          </cell>
          <cell r="I11">
            <v>0.33267173247016879</v>
          </cell>
          <cell r="J11">
            <v>8</v>
          </cell>
          <cell r="K11">
            <v>0.40000000000000008</v>
          </cell>
          <cell r="L11">
            <v>0.50675327765540312</v>
          </cell>
          <cell r="M11">
            <v>0.32732519462899684</v>
          </cell>
          <cell r="N11">
            <v>10</v>
          </cell>
          <cell r="O11">
            <v>0.16666666666666666</v>
          </cell>
          <cell r="P11">
            <v>1.25</v>
          </cell>
          <cell r="Q11">
            <v>8.3333333333333329E-2</v>
          </cell>
          <cell r="R11">
            <v>0.29931034482758617</v>
          </cell>
          <cell r="S11">
            <v>0.14965517241379309</v>
          </cell>
          <cell r="T11">
            <v>2.4537924440930019</v>
          </cell>
          <cell r="U11"/>
          <cell r="V11"/>
          <cell r="W11">
            <v>4.2</v>
          </cell>
          <cell r="X11">
            <v>1.0769230769230771</v>
          </cell>
          <cell r="Y11">
            <v>13.1</v>
          </cell>
          <cell r="Z11">
            <v>0.34170854271356776</v>
          </cell>
          <cell r="AA11">
            <v>0</v>
          </cell>
          <cell r="AB11">
            <v>0</v>
          </cell>
          <cell r="AC11">
            <v>1.4186316196366449</v>
          </cell>
          <cell r="AD11"/>
          <cell r="AE11"/>
        </row>
        <row r="12">
          <cell r="A12" t="str">
            <v>Colombia</v>
          </cell>
          <cell r="B12"/>
          <cell r="C12" t="str">
            <v>y</v>
          </cell>
          <cell r="D12"/>
          <cell r="E12" t="str">
            <v>y</v>
          </cell>
          <cell r="F12">
            <v>6190</v>
          </cell>
          <cell r="G12">
            <v>0.99444544149318015</v>
          </cell>
          <cell r="H12">
            <v>0.4299480374931221</v>
          </cell>
          <cell r="I12">
            <v>0.31613826286258978</v>
          </cell>
          <cell r="J12">
            <v>7.1</v>
          </cell>
          <cell r="K12">
            <v>0.35499999999999998</v>
          </cell>
          <cell r="L12">
            <v>0.49633301846951433</v>
          </cell>
          <cell r="M12">
            <v>0.33601656618497122</v>
          </cell>
          <cell r="N12">
            <v>10</v>
          </cell>
          <cell r="O12">
            <v>0.16666666666666666</v>
          </cell>
          <cell r="P12">
            <v>0</v>
          </cell>
          <cell r="Q12">
            <v>0</v>
          </cell>
          <cell r="R12">
            <v>0.85379310344827586</v>
          </cell>
          <cell r="S12">
            <v>0.42689655172413793</v>
          </cell>
          <cell r="T12">
            <v>2.5951634889315458</v>
          </cell>
          <cell r="U12"/>
          <cell r="V12"/>
          <cell r="W12">
            <v>4</v>
          </cell>
          <cell r="X12">
            <v>1.0256410256410255</v>
          </cell>
          <cell r="Y12">
            <v>13.2</v>
          </cell>
          <cell r="Z12">
            <v>0.33668341708542715</v>
          </cell>
          <cell r="AA12">
            <v>0</v>
          </cell>
          <cell r="AB12">
            <v>0</v>
          </cell>
          <cell r="AC12">
            <v>1.3623244427264527</v>
          </cell>
          <cell r="AD12"/>
          <cell r="AE12"/>
        </row>
        <row r="13">
          <cell r="A13" t="str">
            <v>Costa Rica</v>
          </cell>
          <cell r="B13"/>
          <cell r="C13" t="str">
            <v>y</v>
          </cell>
          <cell r="D13"/>
          <cell r="E13" t="str">
            <v>y</v>
          </cell>
          <cell r="F13">
            <v>11510</v>
          </cell>
          <cell r="G13">
            <v>0.98967157214644652</v>
          </cell>
          <cell r="H13">
            <v>0.31422565206583231</v>
          </cell>
          <cell r="I13">
            <v>0.23104827357781785</v>
          </cell>
          <cell r="J13">
            <v>3.6</v>
          </cell>
          <cell r="K13">
            <v>0.18</v>
          </cell>
          <cell r="L13">
            <v>0.68590715010876613</v>
          </cell>
          <cell r="M13">
            <v>0.17789581447572309</v>
          </cell>
          <cell r="N13">
            <v>9</v>
          </cell>
          <cell r="O13">
            <v>0.15000000000000002</v>
          </cell>
          <cell r="P13">
            <v>1.25</v>
          </cell>
          <cell r="Q13">
            <v>8.3333333333333329E-2</v>
          </cell>
          <cell r="R13">
            <v>0.37586206896551722</v>
          </cell>
          <cell r="S13">
            <v>0.18793103448275861</v>
          </cell>
          <cell r="T13">
            <v>1.9998800280160789</v>
          </cell>
          <cell r="U13"/>
          <cell r="V13"/>
          <cell r="W13">
            <v>3.3</v>
          </cell>
          <cell r="X13">
            <v>0.84615384615384626</v>
          </cell>
          <cell r="Y13">
            <v>13.5</v>
          </cell>
          <cell r="Z13">
            <v>0.32160804020100497</v>
          </cell>
          <cell r="AA13">
            <v>0</v>
          </cell>
          <cell r="AB13">
            <v>0</v>
          </cell>
          <cell r="AC13">
            <v>1.1677618863548513</v>
          </cell>
          <cell r="AD13"/>
          <cell r="AE13"/>
        </row>
        <row r="14">
          <cell r="A14" t="str">
            <v>Guatemala</v>
          </cell>
          <cell r="B14"/>
          <cell r="C14" t="str">
            <v>y</v>
          </cell>
          <cell r="D14"/>
          <cell r="E14" t="str">
            <v>y</v>
          </cell>
          <cell r="F14">
            <v>4410</v>
          </cell>
          <cell r="G14">
            <v>0.99604271356783924</v>
          </cell>
          <cell r="H14">
            <v>0.52848904131414132</v>
          </cell>
          <cell r="I14">
            <v>0.38859488331922154</v>
          </cell>
          <cell r="J14">
            <v>9.1</v>
          </cell>
          <cell r="K14">
            <v>0.45499999999999996</v>
          </cell>
          <cell r="L14">
            <v>0.45914484749204693</v>
          </cell>
          <cell r="M14">
            <v>0.36703462491905481</v>
          </cell>
          <cell r="N14">
            <v>13</v>
          </cell>
          <cell r="O14">
            <v>0.2166666666666667</v>
          </cell>
          <cell r="P14">
            <v>1.25</v>
          </cell>
          <cell r="Q14">
            <v>8.3333333333333329E-2</v>
          </cell>
          <cell r="R14">
            <v>0.60896551724137937</v>
          </cell>
          <cell r="S14">
            <v>0.30448275862068974</v>
          </cell>
          <cell r="T14">
            <v>2.8111549804268057</v>
          </cell>
          <cell r="U14"/>
          <cell r="V14"/>
          <cell r="W14">
            <v>4.9000000000000004</v>
          </cell>
          <cell r="X14">
            <v>1.2564102564102566</v>
          </cell>
          <cell r="Y14">
            <v>10.7</v>
          </cell>
          <cell r="Z14">
            <v>0.46231155778894473</v>
          </cell>
          <cell r="AA14">
            <v>0</v>
          </cell>
          <cell r="AB14">
            <v>0</v>
          </cell>
          <cell r="AC14">
            <v>1.7187218141992013</v>
          </cell>
          <cell r="AD14"/>
          <cell r="AE14"/>
        </row>
        <row r="15">
          <cell r="A15" t="str">
            <v>Honduras</v>
          </cell>
          <cell r="B15"/>
          <cell r="C15" t="str">
            <v>y</v>
          </cell>
          <cell r="D15"/>
          <cell r="E15" t="str">
            <v>y</v>
          </cell>
          <cell r="F15">
            <v>2330</v>
          </cell>
          <cell r="G15">
            <v>0.99790918880114865</v>
          </cell>
          <cell r="H15">
            <v>0.5187494888456935</v>
          </cell>
          <cell r="I15">
            <v>0.38143344768065696</v>
          </cell>
          <cell r="J15">
            <v>5.3</v>
          </cell>
          <cell r="K15">
            <v>0.26500000000000001</v>
          </cell>
          <cell r="L15">
            <v>0.40144016277727385</v>
          </cell>
          <cell r="M15">
            <v>0.41516517968065109</v>
          </cell>
          <cell r="N15">
            <v>10</v>
          </cell>
          <cell r="O15">
            <v>0.16666666666666666</v>
          </cell>
          <cell r="P15">
            <v>1.25</v>
          </cell>
          <cell r="Q15">
            <v>8.3333333333333329E-2</v>
          </cell>
          <cell r="R15">
            <v>0.24137931034482757</v>
          </cell>
          <cell r="S15">
            <v>0.1206896551724138</v>
          </cell>
          <cell r="T15">
            <v>2.4301974713348704</v>
          </cell>
          <cell r="U15"/>
          <cell r="V15"/>
          <cell r="W15">
            <v>5.3</v>
          </cell>
          <cell r="X15">
            <v>1.358974358974359</v>
          </cell>
          <cell r="Y15">
            <v>11.6</v>
          </cell>
          <cell r="Z15">
            <v>0.41708542713567842</v>
          </cell>
          <cell r="AA15">
            <v>0</v>
          </cell>
          <cell r="AB15">
            <v>0</v>
          </cell>
          <cell r="AC15">
            <v>1.7760597861100376</v>
          </cell>
          <cell r="AD15"/>
          <cell r="AE15"/>
        </row>
        <row r="16">
          <cell r="A16" t="str">
            <v>Panama</v>
          </cell>
          <cell r="B16"/>
          <cell r="C16"/>
          <cell r="D16"/>
          <cell r="E16" t="str">
            <v>y</v>
          </cell>
          <cell r="F16">
            <v>14370</v>
          </cell>
          <cell r="G16">
            <v>0.98710516870064613</v>
          </cell>
          <cell r="H16">
            <v>0.36960953732448038</v>
          </cell>
          <cell r="I16">
            <v>0.27177171862094146</v>
          </cell>
          <cell r="J16">
            <v>5.6</v>
          </cell>
          <cell r="K16">
            <v>0.27999999999999997</v>
          </cell>
          <cell r="L16">
            <v>0.51921240736665164</v>
          </cell>
          <cell r="M16">
            <v>0.31693323377151805</v>
          </cell>
          <cell r="N16">
            <v>9</v>
          </cell>
          <cell r="O16">
            <v>0.15000000000000002</v>
          </cell>
          <cell r="P16">
            <v>1.25</v>
          </cell>
          <cell r="Q16">
            <v>8.3333333333333329E-2</v>
          </cell>
          <cell r="R16">
            <v>1.0462068965517242</v>
          </cell>
          <cell r="S16">
            <v>0.52310344827586208</v>
          </cell>
          <cell r="T16">
            <v>2.6122469027023012</v>
          </cell>
          <cell r="U16"/>
          <cell r="V16"/>
          <cell r="W16">
            <v>3.1</v>
          </cell>
          <cell r="X16">
            <v>0.79487179487179493</v>
          </cell>
          <cell r="Y16">
            <v>12.4</v>
          </cell>
          <cell r="Z16">
            <v>0.37688442211055273</v>
          </cell>
          <cell r="AA16">
            <v>0</v>
          </cell>
          <cell r="AB16">
            <v>0</v>
          </cell>
          <cell r="AC16">
            <v>1.1717562169823477</v>
          </cell>
          <cell r="AD16"/>
          <cell r="AE16"/>
        </row>
        <row r="17">
          <cell r="A17" t="str">
            <v>Indonesia</v>
          </cell>
          <cell r="B17" t="str">
            <v>y</v>
          </cell>
          <cell r="C17" t="str">
            <v>y</v>
          </cell>
          <cell r="D17" t="str">
            <v>y</v>
          </cell>
          <cell r="E17"/>
          <cell r="F17">
            <v>3840</v>
          </cell>
          <cell r="G17">
            <v>0.99655419956927493</v>
          </cell>
          <cell r="H17">
            <v>0.46095250592601572</v>
          </cell>
          <cell r="I17">
            <v>0.33893566612207043</v>
          </cell>
          <cell r="J17">
            <v>7.3</v>
          </cell>
          <cell r="K17">
            <v>0.36499999999999999</v>
          </cell>
          <cell r="L17">
            <v>0.5213946284780645</v>
          </cell>
          <cell r="M17">
            <v>0.31511307803851424</v>
          </cell>
          <cell r="N17">
            <v>9</v>
          </cell>
          <cell r="O17">
            <v>0.15000000000000002</v>
          </cell>
          <cell r="P17">
            <v>1.25</v>
          </cell>
          <cell r="Q17">
            <v>8.3333333333333329E-2</v>
          </cell>
          <cell r="R17">
            <v>0.91172413793103457</v>
          </cell>
          <cell r="S17">
            <v>0.45586206896551734</v>
          </cell>
          <cell r="T17">
            <v>2.7047983460287104</v>
          </cell>
          <cell r="U17">
            <v>4.1999999999999993</v>
          </cell>
          <cell r="V17">
            <v>6.9047983460287092</v>
          </cell>
          <cell r="W17">
            <v>4.9000000000000004</v>
          </cell>
          <cell r="X17">
            <v>1.2564102564102566</v>
          </cell>
          <cell r="Y17">
            <v>12.7</v>
          </cell>
          <cell r="Z17">
            <v>0.36180904522613072</v>
          </cell>
          <cell r="AA17">
            <v>0</v>
          </cell>
          <cell r="AB17">
            <v>0</v>
          </cell>
          <cell r="AC17">
            <v>1.6182193016363873</v>
          </cell>
          <cell r="AD17">
            <v>1.2000000000000002</v>
          </cell>
          <cell r="AE17">
            <v>2.8182193016363875</v>
          </cell>
        </row>
        <row r="18">
          <cell r="A18" t="str">
            <v>Mexico</v>
          </cell>
          <cell r="B18" t="str">
            <v>y</v>
          </cell>
          <cell r="C18" t="str">
            <v>y</v>
          </cell>
          <cell r="D18"/>
          <cell r="E18" t="str">
            <v>y</v>
          </cell>
          <cell r="F18">
            <v>9180</v>
          </cell>
          <cell r="G18">
            <v>0.99176238334529787</v>
          </cell>
          <cell r="H18">
            <v>0.37965228939140833</v>
          </cell>
          <cell r="I18">
            <v>0.27915609514074141</v>
          </cell>
          <cell r="J18">
            <v>6.6</v>
          </cell>
          <cell r="K18">
            <v>0.32999999999999996</v>
          </cell>
          <cell r="L18">
            <v>0.45372758622841153</v>
          </cell>
          <cell r="M18">
            <v>0.37155307591131065</v>
          </cell>
          <cell r="N18">
            <v>11</v>
          </cell>
          <cell r="O18">
            <v>0.18333333333333335</v>
          </cell>
          <cell r="P18">
            <v>1.25</v>
          </cell>
          <cell r="Q18">
            <v>8.3333333333333329E-2</v>
          </cell>
          <cell r="R18">
            <v>0.94620689655172407</v>
          </cell>
          <cell r="S18">
            <v>0.47310344827586204</v>
          </cell>
          <cell r="T18">
            <v>2.7122416693398792</v>
          </cell>
          <cell r="U18"/>
          <cell r="V18"/>
          <cell r="W18">
            <v>4.5999999999999996</v>
          </cell>
          <cell r="X18">
            <v>1.1794871794871795</v>
          </cell>
          <cell r="Y18">
            <v>12.8</v>
          </cell>
          <cell r="Z18">
            <v>0.35678391959798988</v>
          </cell>
          <cell r="AA18">
            <v>0</v>
          </cell>
          <cell r="AB18">
            <v>0</v>
          </cell>
          <cell r="AC18">
            <v>1.5362710990851693</v>
          </cell>
          <cell r="AD18"/>
          <cell r="AE18"/>
        </row>
        <row r="19">
          <cell r="A19" t="str">
            <v>Brazil</v>
          </cell>
          <cell r="B19" t="str">
            <v>y</v>
          </cell>
          <cell r="C19" t="str">
            <v>y</v>
          </cell>
          <cell r="D19"/>
          <cell r="E19"/>
          <cell r="F19">
            <v>9140</v>
          </cell>
          <cell r="G19">
            <v>0.99179827709978463</v>
          </cell>
          <cell r="H19">
            <v>0.39267997996779408</v>
          </cell>
          <cell r="I19">
            <v>0.28873527938808385</v>
          </cell>
          <cell r="J19">
            <v>7</v>
          </cell>
          <cell r="K19">
            <v>0.35</v>
          </cell>
          <cell r="L19">
            <v>0.53056005973674036</v>
          </cell>
          <cell r="M19">
            <v>0.30746833839060134</v>
          </cell>
          <cell r="N19">
            <v>9</v>
          </cell>
          <cell r="O19">
            <v>0.15000000000000002</v>
          </cell>
          <cell r="P19">
            <v>1.25</v>
          </cell>
          <cell r="Q19">
            <v>8.3333333333333329E-2</v>
          </cell>
          <cell r="R19">
            <v>0.96896551724137936</v>
          </cell>
          <cell r="S19">
            <v>0.48448275862068968</v>
          </cell>
          <cell r="T19">
            <v>2.6558179868324929</v>
          </cell>
          <cell r="U19"/>
          <cell r="V19"/>
          <cell r="W19">
            <v>3.7</v>
          </cell>
          <cell r="X19">
            <v>0.94871794871794879</v>
          </cell>
          <cell r="Y19">
            <v>15.2</v>
          </cell>
          <cell r="Z19">
            <v>0.23618090452261309</v>
          </cell>
          <cell r="AA19">
            <v>0</v>
          </cell>
          <cell r="AB19">
            <v>0</v>
          </cell>
          <cell r="AC19">
            <v>1.1848988532405618</v>
          </cell>
          <cell r="AD19"/>
          <cell r="AE19"/>
        </row>
        <row r="20">
          <cell r="A20" t="str">
            <v>Ecuador</v>
          </cell>
          <cell r="B20" t="str">
            <v>y</v>
          </cell>
          <cell r="C20"/>
          <cell r="D20"/>
          <cell r="E20" t="str">
            <v>y</v>
          </cell>
          <cell r="F20">
            <v>6120</v>
          </cell>
          <cell r="G20">
            <v>0.99450825556353195</v>
          </cell>
          <cell r="H20">
            <v>0.44928582860233773</v>
          </cell>
          <cell r="I20">
            <v>0.33035722691348363</v>
          </cell>
          <cell r="J20">
            <v>6.7</v>
          </cell>
          <cell r="K20">
            <v>0.33500000000000002</v>
          </cell>
          <cell r="L20">
            <v>0.47581745826986221</v>
          </cell>
          <cell r="M20">
            <v>0.35312826688197529</v>
          </cell>
          <cell r="N20">
            <v>9</v>
          </cell>
          <cell r="O20">
            <v>0.15000000000000002</v>
          </cell>
          <cell r="P20">
            <v>1.25</v>
          </cell>
          <cell r="Q20">
            <v>8.3333333333333329E-2</v>
          </cell>
          <cell r="R20">
            <v>0.35724137931034483</v>
          </cell>
          <cell r="S20">
            <v>0.17862068965517242</v>
          </cell>
          <cell r="T20">
            <v>2.4249477723474966</v>
          </cell>
          <cell r="U20"/>
          <cell r="V20"/>
          <cell r="W20">
            <v>3.5</v>
          </cell>
          <cell r="X20">
            <v>0.89743589743589747</v>
          </cell>
          <cell r="Y20">
            <v>12.3</v>
          </cell>
          <cell r="Z20">
            <v>0.38190954773869334</v>
          </cell>
          <cell r="AA20">
            <v>0</v>
          </cell>
          <cell r="AB20">
            <v>0</v>
          </cell>
          <cell r="AC20">
            <v>1.2793454451745907</v>
          </cell>
          <cell r="AD20"/>
          <cell r="AE20"/>
        </row>
        <row r="21">
          <cell r="A21" t="str">
            <v>Dominican Republic</v>
          </cell>
          <cell r="B21" t="str">
            <v>y</v>
          </cell>
          <cell r="C21"/>
          <cell r="D21"/>
          <cell r="E21" t="str">
            <v>y</v>
          </cell>
          <cell r="F21">
            <v>7370</v>
          </cell>
          <cell r="G21">
            <v>0.99338657573582201</v>
          </cell>
          <cell r="H21">
            <v>0.45663005373127924</v>
          </cell>
          <cell r="I21">
            <v>0.33575739244947</v>
          </cell>
          <cell r="J21">
            <v>5.2</v>
          </cell>
          <cell r="K21">
            <v>0.26</v>
          </cell>
          <cell r="L21">
            <v>0.46343187805557945</v>
          </cell>
          <cell r="M21">
            <v>0.36345888128016934</v>
          </cell>
          <cell r="N21">
            <v>10</v>
          </cell>
          <cell r="O21">
            <v>0.16666666666666666</v>
          </cell>
          <cell r="P21">
            <v>1.25</v>
          </cell>
          <cell r="Q21">
            <v>8.3333333333333329E-2</v>
          </cell>
          <cell r="R21">
            <v>0.29103448275862071</v>
          </cell>
          <cell r="S21">
            <v>0.14551724137931035</v>
          </cell>
          <cell r="T21">
            <v>2.3481200908447719</v>
          </cell>
          <cell r="U21"/>
          <cell r="V21"/>
          <cell r="W21">
            <v>4.5</v>
          </cell>
          <cell r="X21">
            <v>1.153846153846154</v>
          </cell>
          <cell r="Y21">
            <v>12.3</v>
          </cell>
          <cell r="Z21">
            <v>0.38190954773869334</v>
          </cell>
          <cell r="AA21">
            <v>0</v>
          </cell>
          <cell r="AB21">
            <v>0</v>
          </cell>
          <cell r="AC21">
            <v>1.5357557015848473</v>
          </cell>
          <cell r="AD21"/>
          <cell r="AE21"/>
        </row>
        <row r="22">
          <cell r="A22" t="str">
            <v>China</v>
          </cell>
          <cell r="B22"/>
          <cell r="C22"/>
          <cell r="D22" t="str">
            <v>y</v>
          </cell>
          <cell r="E22"/>
          <cell r="F22">
            <v>9470</v>
          </cell>
          <cell r="G22">
            <v>0.99150215362526917</v>
          </cell>
          <cell r="H22">
            <v>0.35170648444228947</v>
          </cell>
          <cell r="I22">
            <v>0.25860770914874226</v>
          </cell>
          <cell r="J22">
            <v>7.3</v>
          </cell>
          <cell r="K22">
            <v>0.36499999999999999</v>
          </cell>
          <cell r="L22">
            <v>0.48618973225326378</v>
          </cell>
          <cell r="M22">
            <v>0.34447691901606137</v>
          </cell>
          <cell r="N22">
            <v>11</v>
          </cell>
          <cell r="O22">
            <v>0.18333333333333335</v>
          </cell>
          <cell r="P22">
            <v>3.75</v>
          </cell>
          <cell r="Q22">
            <v>0.25</v>
          </cell>
          <cell r="R22">
            <v>0.96206896551724141</v>
          </cell>
          <cell r="S22">
            <v>0.48103448275862076</v>
          </cell>
          <cell r="T22">
            <v>2.8739545978820269</v>
          </cell>
          <cell r="U22">
            <v>2.4000000000000004</v>
          </cell>
          <cell r="V22">
            <v>5.2739545978820273</v>
          </cell>
          <cell r="W22">
            <v>5.6</v>
          </cell>
          <cell r="X22">
            <v>1.4358974358974361</v>
          </cell>
          <cell r="Y22">
            <v>12.9</v>
          </cell>
          <cell r="Z22">
            <v>0.35175879396984921</v>
          </cell>
          <cell r="AA22">
            <v>0</v>
          </cell>
          <cell r="AB22">
            <v>0</v>
          </cell>
          <cell r="AC22">
            <v>1.7876562298672853</v>
          </cell>
          <cell r="AD22">
            <v>3</v>
          </cell>
          <cell r="AE22">
            <v>4.7876562298672853</v>
          </cell>
        </row>
        <row r="23">
          <cell r="A23" t="str">
            <v>El Salvador</v>
          </cell>
          <cell r="B23"/>
          <cell r="C23" t="str">
            <v>y</v>
          </cell>
          <cell r="D23"/>
          <cell r="E23"/>
          <cell r="F23">
            <v>3820</v>
          </cell>
          <cell r="G23">
            <v>0.99657214644651826</v>
          </cell>
          <cell r="H23">
            <v>0.48567807483827347</v>
          </cell>
          <cell r="I23">
            <v>0.35711623149873051</v>
          </cell>
          <cell r="J23">
            <v>6.1</v>
          </cell>
          <cell r="K23">
            <v>0.30499999999999999</v>
          </cell>
          <cell r="L23">
            <v>0.47811678003559466</v>
          </cell>
          <cell r="M23">
            <v>0.35121043936576701</v>
          </cell>
          <cell r="N23">
            <v>10</v>
          </cell>
          <cell r="O23">
            <v>0.16666666666666666</v>
          </cell>
          <cell r="P23">
            <v>1.25</v>
          </cell>
          <cell r="Q23">
            <v>8.3333333333333329E-2</v>
          </cell>
          <cell r="R23">
            <v>0.37172413793103443</v>
          </cell>
          <cell r="S23">
            <v>0.18586206896551724</v>
          </cell>
          <cell r="T23">
            <v>2.445760886276533</v>
          </cell>
          <cell r="U23"/>
          <cell r="V23"/>
          <cell r="W23">
            <v>4</v>
          </cell>
          <cell r="X23">
            <v>1.0256410256410255</v>
          </cell>
          <cell r="Y23">
            <v>12.1</v>
          </cell>
          <cell r="Z23">
            <v>0.3919597989949748</v>
          </cell>
          <cell r="AA23">
            <v>1</v>
          </cell>
          <cell r="AB23">
            <v>0.33333333333333337</v>
          </cell>
          <cell r="AC23">
            <v>1.7509341579693336</v>
          </cell>
          <cell r="AD23"/>
          <cell r="AE23"/>
        </row>
        <row r="24">
          <cell r="A24" t="str">
            <v>Ethiopia</v>
          </cell>
          <cell r="B24"/>
          <cell r="C24" t="str">
            <v>y</v>
          </cell>
          <cell r="D24"/>
          <cell r="E24"/>
          <cell r="F24">
            <v>790</v>
          </cell>
          <cell r="G24">
            <v>0.9992910983488873</v>
          </cell>
          <cell r="H24">
            <v>0.5158313377630761</v>
          </cell>
          <cell r="I24">
            <v>0.37928774835520307</v>
          </cell>
          <cell r="J24">
            <v>8.5</v>
          </cell>
          <cell r="K24">
            <v>0.42500000000000004</v>
          </cell>
          <cell r="L24">
            <v>0.38944991056823247</v>
          </cell>
          <cell r="M24">
            <v>0.42516605731138657</v>
          </cell>
          <cell r="N24">
            <v>11</v>
          </cell>
          <cell r="O24">
            <v>0.18333333333333335</v>
          </cell>
          <cell r="P24">
            <v>1.25</v>
          </cell>
          <cell r="Q24">
            <v>8.3333333333333329E-2</v>
          </cell>
          <cell r="R24">
            <v>1.0034482758620691</v>
          </cell>
          <cell r="S24">
            <v>0.50172413793103454</v>
          </cell>
          <cell r="T24">
            <v>2.997135708613178</v>
          </cell>
          <cell r="U24"/>
          <cell r="V24"/>
          <cell r="W24">
            <v>5.5</v>
          </cell>
          <cell r="X24">
            <v>1.4102564102564106</v>
          </cell>
          <cell r="Y24">
            <v>8.5</v>
          </cell>
          <cell r="Z24">
            <v>0.57286432160804024</v>
          </cell>
          <cell r="AA24">
            <v>0</v>
          </cell>
          <cell r="AB24">
            <v>0</v>
          </cell>
          <cell r="AC24">
            <v>1.9831207318644508</v>
          </cell>
          <cell r="AD24"/>
          <cell r="AE24"/>
        </row>
        <row r="25">
          <cell r="A25" t="str">
            <v>India</v>
          </cell>
          <cell r="B25"/>
          <cell r="C25" t="str">
            <v>y</v>
          </cell>
          <cell r="D25" t="str">
            <v>y</v>
          </cell>
          <cell r="E25"/>
          <cell r="F25">
            <v>2020</v>
          </cell>
          <cell r="G25">
            <v>0.99818736539842068</v>
          </cell>
          <cell r="H25">
            <v>0.5129204367831014</v>
          </cell>
          <cell r="I25">
            <v>0.37714737998757458</v>
          </cell>
          <cell r="J25">
            <v>8</v>
          </cell>
          <cell r="K25">
            <v>0.40000000000000008</v>
          </cell>
          <cell r="L25">
            <v>0.51147741620706766</v>
          </cell>
          <cell r="M25">
            <v>0.32338486620703</v>
          </cell>
          <cell r="N25">
            <v>10</v>
          </cell>
          <cell r="O25">
            <v>0.16666666666666666</v>
          </cell>
          <cell r="P25">
            <v>1.25</v>
          </cell>
          <cell r="Q25">
            <v>8.3333333333333329E-2</v>
          </cell>
          <cell r="R25">
            <v>1.5020689655172415</v>
          </cell>
          <cell r="S25">
            <v>0.75103448275862084</v>
          </cell>
          <cell r="T25">
            <v>3.0997540943516459</v>
          </cell>
          <cell r="U25">
            <v>2.4000000000000004</v>
          </cell>
          <cell r="V25">
            <v>5.4997540943516459</v>
          </cell>
          <cell r="W25">
            <v>4.9000000000000004</v>
          </cell>
          <cell r="X25">
            <v>1.2564102564102566</v>
          </cell>
          <cell r="Y25">
            <v>11.7</v>
          </cell>
          <cell r="Z25">
            <v>0.41206030150753775</v>
          </cell>
          <cell r="AA25">
            <v>0</v>
          </cell>
          <cell r="AB25">
            <v>0</v>
          </cell>
          <cell r="AC25">
            <v>1.6684705579177943</v>
          </cell>
          <cell r="AD25">
            <v>2.4000000000000004</v>
          </cell>
          <cell r="AE25">
            <v>4.0684705579177951</v>
          </cell>
        </row>
        <row r="26">
          <cell r="A26" t="str">
            <v>Kenya</v>
          </cell>
          <cell r="B26"/>
          <cell r="C26" t="str">
            <v>y</v>
          </cell>
          <cell r="D26" t="str">
            <v>y</v>
          </cell>
          <cell r="E26"/>
          <cell r="F26">
            <v>1620</v>
          </cell>
          <cell r="G26">
            <v>0.99854630294328783</v>
          </cell>
          <cell r="H26">
            <v>0.45406098938705158</v>
          </cell>
          <cell r="I26">
            <v>0.33386837454930263</v>
          </cell>
          <cell r="J26">
            <v>8.6</v>
          </cell>
          <cell r="K26">
            <v>0.43000000000000005</v>
          </cell>
          <cell r="L26">
            <v>0.44726263898700414</v>
          </cell>
          <cell r="M26">
            <v>0.3769453850240182</v>
          </cell>
          <cell r="N26">
            <v>11</v>
          </cell>
          <cell r="O26">
            <v>0.18333333333333335</v>
          </cell>
          <cell r="P26">
            <v>1.25</v>
          </cell>
          <cell r="Q26">
            <v>8.3333333333333329E-2</v>
          </cell>
          <cell r="R26">
            <v>1.1186206896551725</v>
          </cell>
          <cell r="S26">
            <v>0.55931034482758624</v>
          </cell>
          <cell r="T26">
            <v>2.9653370740108622</v>
          </cell>
          <cell r="U26">
            <v>3</v>
          </cell>
          <cell r="V26">
            <v>5.9653370740108622</v>
          </cell>
          <cell r="W26">
            <v>5.6</v>
          </cell>
          <cell r="X26">
            <v>1.4358974358974361</v>
          </cell>
          <cell r="Y26">
            <v>11</v>
          </cell>
          <cell r="Z26">
            <v>0.44723618090452255</v>
          </cell>
          <cell r="AA26">
            <v>1</v>
          </cell>
          <cell r="AB26">
            <v>0.33333333333333337</v>
          </cell>
          <cell r="AC26">
            <v>2.2164669501352923</v>
          </cell>
          <cell r="AD26">
            <v>1.7999999999999998</v>
          </cell>
          <cell r="AE26">
            <v>4.0164669501352925</v>
          </cell>
        </row>
        <row r="27">
          <cell r="A27" t="str">
            <v>Malawi</v>
          </cell>
          <cell r="B27"/>
          <cell r="C27"/>
          <cell r="D27" t="str">
            <v>y</v>
          </cell>
          <cell r="E27"/>
          <cell r="F27">
            <v>360</v>
          </cell>
          <cell r="G27">
            <v>0.99967695620961949</v>
          </cell>
          <cell r="H27">
            <v>0.55655319960182081</v>
          </cell>
          <cell r="I27">
            <v>0.4092302938248682</v>
          </cell>
          <cell r="J27">
            <v>5.3</v>
          </cell>
          <cell r="K27">
            <v>0.26500000000000001</v>
          </cell>
          <cell r="L27">
            <v>0.5147994183932022</v>
          </cell>
          <cell r="M27">
            <v>0.32061403730590687</v>
          </cell>
          <cell r="N27">
            <v>9</v>
          </cell>
          <cell r="O27">
            <v>0.15000000000000002</v>
          </cell>
          <cell r="P27">
            <v>2.5</v>
          </cell>
          <cell r="Q27">
            <v>0.16666666666666666</v>
          </cell>
          <cell r="R27">
            <v>1.2372413793103449</v>
          </cell>
          <cell r="S27">
            <v>0.61862068965517247</v>
          </cell>
          <cell r="T27">
            <v>2.9298086436622333</v>
          </cell>
          <cell r="U27">
            <v>3</v>
          </cell>
          <cell r="V27">
            <v>5.9298086436622333</v>
          </cell>
          <cell r="W27">
            <v>5.3</v>
          </cell>
          <cell r="X27">
            <v>1.358974358974359</v>
          </cell>
          <cell r="Y27">
            <v>10.8</v>
          </cell>
          <cell r="Z27">
            <v>0.45728643216080389</v>
          </cell>
          <cell r="AA27">
            <v>1</v>
          </cell>
          <cell r="AB27">
            <v>0.33333333333333337</v>
          </cell>
          <cell r="AC27">
            <v>2.1495941244684964</v>
          </cell>
          <cell r="AD27">
            <v>2.4000000000000004</v>
          </cell>
          <cell r="AE27">
            <v>4.5495941244684968</v>
          </cell>
        </row>
        <row r="28">
          <cell r="A28" t="str">
            <v>Nicaragua</v>
          </cell>
          <cell r="B28"/>
          <cell r="C28" t="str">
            <v>y</v>
          </cell>
          <cell r="D28"/>
          <cell r="E28"/>
          <cell r="F28">
            <v>2030</v>
          </cell>
          <cell r="G28">
            <v>0.99817839195979896</v>
          </cell>
          <cell r="H28">
            <v>0.50147408290196493</v>
          </cell>
          <cell r="I28">
            <v>0.36873094331026834</v>
          </cell>
          <cell r="J28">
            <v>5.9</v>
          </cell>
          <cell r="K28">
            <v>0.29500000000000004</v>
          </cell>
          <cell r="L28">
            <v>0.40420668228499507</v>
          </cell>
          <cell r="M28">
            <v>0.41285766999883644</v>
          </cell>
          <cell r="N28">
            <v>8</v>
          </cell>
          <cell r="O28">
            <v>0.13333333333333333</v>
          </cell>
          <cell r="P28">
            <v>2.5</v>
          </cell>
          <cell r="Q28">
            <v>0.16666666666666666</v>
          </cell>
          <cell r="R28">
            <v>0.13448275862068967</v>
          </cell>
          <cell r="S28">
            <v>6.7241379310344837E-2</v>
          </cell>
          <cell r="T28">
            <v>2.4420083845792488</v>
          </cell>
          <cell r="U28"/>
          <cell r="V28"/>
          <cell r="W28">
            <v>5.0999999999999996</v>
          </cell>
          <cell r="X28">
            <v>1.3076923076923077</v>
          </cell>
          <cell r="Y28">
            <v>10.5</v>
          </cell>
          <cell r="Z28">
            <v>0.47236180904522612</v>
          </cell>
          <cell r="AA28">
            <v>0</v>
          </cell>
          <cell r="AB28">
            <v>0</v>
          </cell>
          <cell r="AC28">
            <v>1.7800541167375339</v>
          </cell>
          <cell r="AD28"/>
          <cell r="AE28"/>
        </row>
        <row r="29">
          <cell r="A29" t="str">
            <v>Paraguay</v>
          </cell>
          <cell r="B29"/>
          <cell r="C29"/>
          <cell r="D29"/>
          <cell r="E29"/>
          <cell r="F29">
            <v>5680</v>
          </cell>
          <cell r="G29">
            <v>0.99490308686288587</v>
          </cell>
          <cell r="H29">
            <v>0.42711621682428147</v>
          </cell>
          <cell r="I29">
            <v>0.31405604178255991</v>
          </cell>
          <cell r="J29">
            <v>5.2</v>
          </cell>
          <cell r="K29">
            <v>0.26</v>
          </cell>
          <cell r="L29">
            <v>0.51481924183222616</v>
          </cell>
          <cell r="M29">
            <v>0.32059750289241473</v>
          </cell>
          <cell r="N29">
            <v>10</v>
          </cell>
          <cell r="O29">
            <v>0.16666666666666666</v>
          </cell>
          <cell r="P29">
            <v>1.25</v>
          </cell>
          <cell r="Q29">
            <v>8.3333333333333329E-2</v>
          </cell>
          <cell r="R29">
            <v>0.12275862068965519</v>
          </cell>
          <cell r="S29">
            <v>6.1379310344827603E-2</v>
          </cell>
          <cell r="T29">
            <v>2.2009359418826882</v>
          </cell>
          <cell r="U29"/>
          <cell r="V29"/>
          <cell r="W29">
            <v>4.9000000000000004</v>
          </cell>
          <cell r="X29">
            <v>1.2564102564102566</v>
          </cell>
          <cell r="Y29">
            <v>11.9</v>
          </cell>
          <cell r="Z29">
            <v>0.4020100502512563</v>
          </cell>
          <cell r="AA29">
            <v>0</v>
          </cell>
          <cell r="AB29">
            <v>0</v>
          </cell>
          <cell r="AC29">
            <v>1.6584203066615129</v>
          </cell>
          <cell r="AD29"/>
          <cell r="AE29"/>
        </row>
        <row r="30">
          <cell r="A30" t="str">
            <v>Rwanda</v>
          </cell>
          <cell r="B30"/>
          <cell r="C30" t="str">
            <v>y</v>
          </cell>
          <cell r="D30" t="str">
            <v>y</v>
          </cell>
          <cell r="E30"/>
          <cell r="F30">
            <v>780</v>
          </cell>
          <cell r="G30">
            <v>0.99930007178750901</v>
          </cell>
          <cell r="H30">
            <v>0.37282505035049923</v>
          </cell>
          <cell r="I30">
            <v>0.27413606643419064</v>
          </cell>
          <cell r="J30">
            <v>9.8000000000000007</v>
          </cell>
          <cell r="K30">
            <v>0.4900000000000001</v>
          </cell>
          <cell r="L30">
            <v>0.6094419855634855</v>
          </cell>
          <cell r="M30">
            <v>0.24167418546401306</v>
          </cell>
          <cell r="N30">
            <v>10</v>
          </cell>
          <cell r="O30">
            <v>0.16666666666666666</v>
          </cell>
          <cell r="P30">
            <v>1.25</v>
          </cell>
          <cell r="Q30">
            <v>8.3333333333333329E-2</v>
          </cell>
          <cell r="R30">
            <v>1.1455172413793104</v>
          </cell>
          <cell r="S30">
            <v>0.57275862068965522</v>
          </cell>
          <cell r="T30">
            <v>2.8278689443753682</v>
          </cell>
          <cell r="U30">
            <v>2.4000000000000004</v>
          </cell>
          <cell r="V30">
            <v>5.2278689443753681</v>
          </cell>
          <cell r="W30">
            <v>4.7</v>
          </cell>
          <cell r="X30">
            <v>1.2051282051282053</v>
          </cell>
          <cell r="Y30">
            <v>13.2</v>
          </cell>
          <cell r="Z30">
            <v>0.33668341708542715</v>
          </cell>
          <cell r="AA30">
            <v>1</v>
          </cell>
          <cell r="AB30">
            <v>0.33333333333333337</v>
          </cell>
          <cell r="AC30">
            <v>1.8751449555469657</v>
          </cell>
          <cell r="AD30">
            <v>1.2000000000000002</v>
          </cell>
          <cell r="AE30">
            <v>3.0751449555469659</v>
          </cell>
        </row>
        <row r="31">
          <cell r="A31" t="str">
            <v>Sri Lanka</v>
          </cell>
          <cell r="B31"/>
          <cell r="C31"/>
          <cell r="D31" t="str">
            <v>y</v>
          </cell>
          <cell r="E31"/>
          <cell r="F31">
            <v>4060</v>
          </cell>
          <cell r="G31">
            <v>0.99635678391959803</v>
          </cell>
          <cell r="H31">
            <v>0.41336510807247978</v>
          </cell>
          <cell r="I31">
            <v>0.3039449324062351</v>
          </cell>
          <cell r="J31">
            <v>9</v>
          </cell>
          <cell r="K31">
            <v>0.45000000000000007</v>
          </cell>
          <cell r="L31">
            <v>0.51924721837502053</v>
          </cell>
          <cell r="M31">
            <v>0.31690419846610246</v>
          </cell>
          <cell r="N31">
            <v>8</v>
          </cell>
          <cell r="O31">
            <v>0.13333333333333333</v>
          </cell>
          <cell r="P31">
            <v>2.5</v>
          </cell>
          <cell r="Q31">
            <v>0.16666666666666666</v>
          </cell>
          <cell r="R31">
            <v>0.55517241379310345</v>
          </cell>
          <cell r="S31">
            <v>0.27758620689655172</v>
          </cell>
          <cell r="T31">
            <v>2.6447921216884871</v>
          </cell>
          <cell r="U31">
            <v>1.2000000000000002</v>
          </cell>
          <cell r="V31">
            <v>3.8447921216884873</v>
          </cell>
          <cell r="W31">
            <v>3.6</v>
          </cell>
          <cell r="X31">
            <v>0.92307692307692313</v>
          </cell>
          <cell r="Y31">
            <v>13.6</v>
          </cell>
          <cell r="Z31">
            <v>0.3165829145728643</v>
          </cell>
          <cell r="AA31">
            <v>0</v>
          </cell>
          <cell r="AB31">
            <v>0</v>
          </cell>
          <cell r="AC31">
            <v>1.2396598376497874</v>
          </cell>
          <cell r="AD31">
            <v>1.7999999999999998</v>
          </cell>
          <cell r="AE31">
            <v>3.0396598376497872</v>
          </cell>
        </row>
        <row r="32">
          <cell r="A32" t="str">
            <v>Tanzania</v>
          </cell>
          <cell r="B32"/>
          <cell r="C32"/>
          <cell r="D32" t="str">
            <v>y</v>
          </cell>
          <cell r="E32"/>
          <cell r="F32">
            <v>1020</v>
          </cell>
          <cell r="G32">
            <v>0.99908470926058868</v>
          </cell>
          <cell r="H32">
            <v>0.30190238719832108</v>
          </cell>
          <cell r="I32">
            <v>0.22198704941053021</v>
          </cell>
          <cell r="J32">
            <v>5</v>
          </cell>
          <cell r="K32">
            <v>0.25</v>
          </cell>
          <cell r="L32">
            <v>0.46755080819076728</v>
          </cell>
          <cell r="M32">
            <v>0.36002334752046239</v>
          </cell>
          <cell r="N32">
            <v>9</v>
          </cell>
          <cell r="O32">
            <v>0.15000000000000002</v>
          </cell>
          <cell r="P32">
            <v>2.5</v>
          </cell>
          <cell r="Q32">
            <v>0.16666666666666666</v>
          </cell>
          <cell r="R32">
            <v>1.2151724137931035</v>
          </cell>
          <cell r="S32">
            <v>0.60758620689655185</v>
          </cell>
          <cell r="T32">
            <v>2.7553479797547995</v>
          </cell>
          <cell r="U32">
            <v>2.4000000000000004</v>
          </cell>
          <cell r="V32">
            <v>5.1553479797547999</v>
          </cell>
          <cell r="W32">
            <v>5.7</v>
          </cell>
          <cell r="X32">
            <v>1.4615384615384617</v>
          </cell>
          <cell r="Y32">
            <v>9.1999999999999993</v>
          </cell>
          <cell r="Z32">
            <v>0.53768844221105527</v>
          </cell>
          <cell r="AA32">
            <v>2</v>
          </cell>
          <cell r="AB32">
            <v>0.66666666666666674</v>
          </cell>
          <cell r="AC32">
            <v>2.6658935704161837</v>
          </cell>
          <cell r="AD32">
            <v>1.2000000000000002</v>
          </cell>
          <cell r="AE32">
            <v>3.8658935704161839</v>
          </cell>
        </row>
        <row r="33">
          <cell r="A33" t="str">
            <v>Turkey</v>
          </cell>
          <cell r="B33"/>
          <cell r="C33"/>
          <cell r="D33" t="str">
            <v>y</v>
          </cell>
          <cell r="E33"/>
          <cell r="F33">
            <v>10380</v>
          </cell>
          <cell r="G33">
            <v>0.99068557071069629</v>
          </cell>
          <cell r="H33">
            <v>0.3716358371919079</v>
          </cell>
          <cell r="I33">
            <v>0.27326164499404992</v>
          </cell>
          <cell r="J33">
            <v>10</v>
          </cell>
          <cell r="K33">
            <v>0.5</v>
          </cell>
          <cell r="L33">
            <v>0.42377810168381796</v>
          </cell>
          <cell r="M33">
            <v>0.3965334620459931</v>
          </cell>
          <cell r="N33">
            <v>10</v>
          </cell>
          <cell r="O33">
            <v>0.16666666666666666</v>
          </cell>
          <cell r="P33">
            <v>1.25</v>
          </cell>
          <cell r="Q33">
            <v>8.3333333333333329E-2</v>
          </cell>
          <cell r="R33">
            <v>1.770344827586207</v>
          </cell>
          <cell r="S33">
            <v>0.88517241379310352</v>
          </cell>
          <cell r="T33">
            <v>3.2956530915438429</v>
          </cell>
          <cell r="U33">
            <v>3.5999999999999996</v>
          </cell>
          <cell r="V33">
            <v>6.8956530915438421</v>
          </cell>
          <cell r="W33">
            <v>3.7</v>
          </cell>
          <cell r="X33">
            <v>0.94871794871794879</v>
          </cell>
          <cell r="Y33">
            <v>14.4</v>
          </cell>
          <cell r="Z33">
            <v>0.27638190954773867</v>
          </cell>
          <cell r="AA33">
            <v>0</v>
          </cell>
          <cell r="AB33">
            <v>0</v>
          </cell>
          <cell r="AC33">
            <v>1.2250998582656876</v>
          </cell>
          <cell r="AD33">
            <v>3</v>
          </cell>
          <cell r="AE33">
            <v>4.225099858265688</v>
          </cell>
        </row>
        <row r="34">
          <cell r="A34" t="str">
            <v>Uganda</v>
          </cell>
          <cell r="B34"/>
          <cell r="C34" t="str">
            <v>y</v>
          </cell>
          <cell r="D34" t="str">
            <v>y</v>
          </cell>
          <cell r="E34"/>
          <cell r="F34">
            <v>620</v>
          </cell>
          <cell r="G34">
            <v>0.99944364680545583</v>
          </cell>
          <cell r="H34">
            <v>0.581524959080569</v>
          </cell>
          <cell r="I34">
            <v>0.42759188167688894</v>
          </cell>
          <cell r="J34">
            <v>8.3000000000000007</v>
          </cell>
          <cell r="K34">
            <v>0.41500000000000009</v>
          </cell>
          <cell r="L34">
            <v>0.40457411278338262</v>
          </cell>
          <cell r="M34">
            <v>0.41255120209573404</v>
          </cell>
          <cell r="N34">
            <v>9</v>
          </cell>
          <cell r="O34">
            <v>0.15000000000000002</v>
          </cell>
          <cell r="P34">
            <v>1.25</v>
          </cell>
          <cell r="Q34">
            <v>8.3333333333333329E-2</v>
          </cell>
          <cell r="R34">
            <v>1.5779310344827588</v>
          </cell>
          <cell r="S34">
            <v>0.78896551724137953</v>
          </cell>
          <cell r="T34">
            <v>3.2768855811527917</v>
          </cell>
          <cell r="U34">
            <v>3.5999999999999996</v>
          </cell>
          <cell r="V34">
            <v>6.8768855811527914</v>
          </cell>
          <cell r="W34">
            <v>5.2</v>
          </cell>
          <cell r="X34">
            <v>1.3333333333333335</v>
          </cell>
          <cell r="Y34">
            <v>10.8</v>
          </cell>
          <cell r="Z34">
            <v>0.45728643216080389</v>
          </cell>
          <cell r="AA34">
            <v>1</v>
          </cell>
          <cell r="AB34">
            <v>0.33333333333333337</v>
          </cell>
          <cell r="AC34">
            <v>2.1239530988274709</v>
          </cell>
          <cell r="AD34">
            <v>4.8000000000000007</v>
          </cell>
          <cell r="AE34">
            <v>6.9239530988274716</v>
          </cell>
        </row>
        <row r="35">
          <cell r="A35" t="str">
            <v>Vietnam</v>
          </cell>
          <cell r="B35"/>
          <cell r="C35" t="str">
            <v>y</v>
          </cell>
          <cell r="D35"/>
          <cell r="E35"/>
          <cell r="F35">
            <v>2400</v>
          </cell>
          <cell r="G35">
            <v>0.99784637473079685</v>
          </cell>
          <cell r="H35">
            <v>0.39997316495038548</v>
          </cell>
          <cell r="I35">
            <v>0.29409791540469521</v>
          </cell>
          <cell r="J35">
            <v>5.8</v>
          </cell>
          <cell r="K35">
            <v>0.28999999999999998</v>
          </cell>
          <cell r="L35">
            <v>0.48878464660069076</v>
          </cell>
          <cell r="M35">
            <v>0.34231254245429998</v>
          </cell>
          <cell r="N35">
            <v>11</v>
          </cell>
          <cell r="O35">
            <v>0.18333333333333335</v>
          </cell>
          <cell r="P35">
            <v>2.5</v>
          </cell>
          <cell r="Q35">
            <v>0.16666666666666666</v>
          </cell>
          <cell r="R35">
            <v>0.72344827586206895</v>
          </cell>
          <cell r="S35">
            <v>0.36172413793103453</v>
          </cell>
          <cell r="T35">
            <v>2.6359809705208264</v>
          </cell>
          <cell r="U35"/>
          <cell r="V35"/>
          <cell r="W35">
            <v>5.6</v>
          </cell>
          <cell r="X35">
            <v>1.4358974358974361</v>
          </cell>
          <cell r="Y35">
            <v>11.9</v>
          </cell>
          <cell r="Z35">
            <v>0.4020100502512563</v>
          </cell>
          <cell r="AA35">
            <v>0</v>
          </cell>
          <cell r="AB35">
            <v>0</v>
          </cell>
          <cell r="AC35">
            <v>1.8379074861486924</v>
          </cell>
          <cell r="AD35"/>
          <cell r="AE35"/>
        </row>
        <row r="36">
          <cell r="A36" t="str">
            <v>Zimbabwe</v>
          </cell>
          <cell r="B36"/>
          <cell r="C36"/>
          <cell r="D36" t="str">
            <v>y</v>
          </cell>
          <cell r="E36"/>
          <cell r="F36">
            <v>1790</v>
          </cell>
          <cell r="G36">
            <v>0.9983937544867193</v>
          </cell>
          <cell r="H36">
            <v>0.56124599109238893</v>
          </cell>
          <cell r="I36">
            <v>0.41268087580322715</v>
          </cell>
          <cell r="J36">
            <v>6.7</v>
          </cell>
          <cell r="K36">
            <v>0.33500000000000002</v>
          </cell>
          <cell r="L36">
            <v>0.3992967985238105</v>
          </cell>
          <cell r="M36">
            <v>0.41695292552980151</v>
          </cell>
          <cell r="N36">
            <v>7</v>
          </cell>
          <cell r="O36">
            <v>0.11666666666666668</v>
          </cell>
          <cell r="P36">
            <v>1.25</v>
          </cell>
          <cell r="Q36">
            <v>8.3333333333333329E-2</v>
          </cell>
          <cell r="R36">
            <v>1.3558620689655172</v>
          </cell>
          <cell r="S36">
            <v>0.6779310344827586</v>
          </cell>
          <cell r="T36">
            <v>3.0409585903025067</v>
          </cell>
          <cell r="U36">
            <v>3</v>
          </cell>
          <cell r="V36">
            <v>6.0409585903025071</v>
          </cell>
          <cell r="W36">
            <v>5.9</v>
          </cell>
          <cell r="X36">
            <v>1.512820512820513</v>
          </cell>
          <cell r="Y36">
            <v>9.3000000000000007</v>
          </cell>
          <cell r="Z36">
            <v>0.53266331658291444</v>
          </cell>
          <cell r="AA36">
            <v>0</v>
          </cell>
          <cell r="AB36">
            <v>0</v>
          </cell>
          <cell r="AC36">
            <v>2.0454838294034277</v>
          </cell>
          <cell r="AD36">
            <v>3</v>
          </cell>
          <cell r="AE36">
            <v>5.0454838294034277</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5E98B37-7852-4FE4-A598-55A46E97DDB6}" name="Table3" displayName="Table3" ref="B2:H100" totalsRowShown="0" headerRowDxfId="18" dataDxfId="17">
  <autoFilter ref="B2:H100" xr:uid="{045A077B-7396-4FAF-BCC1-F08D3EE7E1E4}"/>
  <tableColumns count="7">
    <tableColumn id="1" xr3:uid="{BDD3D118-C6FC-46E0-AABF-48CB61F2F399}" name="Country" dataDxfId="16"/>
    <tableColumn id="2" xr3:uid="{0F1C1A32-FE07-4667-ACCC-FC5A055CB828}" name="Sector" dataDxfId="15"/>
    <tableColumn id="3" xr3:uid="{DEC8A147-946D-4800-8284-0F1929C12F22}" name="Labour type" dataDxfId="14"/>
    <tableColumn id="4" xr3:uid="{0F7FFBBF-F5FD-46BE-8C38-DC92B732E590}" name="Risk level" dataDxfId="13"/>
    <tableColumn id="5" xr3:uid="{6BD3DED6-03A0-4438-85E8-0371F9FFFBC4}" name="Total risk score" dataDxfId="12"/>
    <tableColumn id="6" xr3:uid="{D19046E3-B0DD-410E-AEBA-D3AFB990332E}" name="Structural risk" dataDxfId="11"/>
    <tableColumn id="7" xr3:uid="{E116B538-41B5-45F7-9C8F-422E3D692072}" name="Risk in practice" dataDxfId="10"/>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4547A3F-A475-4F29-9EBB-9F08B6B9BB87}" name="Table2" displayName="Table2" ref="B2:H100" totalsRowShown="0" headerRowDxfId="9" dataDxfId="8" tableBorderDxfId="7">
  <autoFilter ref="B2:H100" xr:uid="{7602A3E1-075B-47D2-93F0-C3F95BA06E86}"/>
  <sortState xmlns:xlrd2="http://schemas.microsoft.com/office/spreadsheetml/2017/richdata2" ref="B3:H100">
    <sortCondition ref="B2:B100"/>
  </sortState>
  <tableColumns count="7">
    <tableColumn id="1" xr3:uid="{DCFE841A-7CA6-47F2-B479-CB4D8C1E0084}" name="Country" dataDxfId="6"/>
    <tableColumn id="2" xr3:uid="{DDED6814-CE75-493C-92D0-7EEA6651611D}" name="Sector" dataDxfId="5"/>
    <tableColumn id="3" xr3:uid="{899C9D58-91A9-469C-8811-C3CE8BE57369}" name="Labour type" dataDxfId="4"/>
    <tableColumn id="4" xr3:uid="{F6E66F15-3C66-4285-89D6-F3EC0691ACA9}" name="Risk level" dataDxfId="3"/>
    <tableColumn id="5" xr3:uid="{51062516-06AA-44F8-B61F-F5881B741989}" name="Total risk score" dataDxfId="2"/>
    <tableColumn id="6" xr3:uid="{C15905EC-0082-4528-BEEA-8255ABD64409}" name="Structural risk" dataDxfId="1"/>
    <tableColumn id="7" xr3:uid="{586BCB47-6E44-4FAD-AC20-7D54F12C748B}" name="Risk in practice"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48C1B-530E-43C0-876D-501CA70223EC}">
  <dimension ref="B2:I100"/>
  <sheetViews>
    <sheetView tabSelected="1" workbookViewId="0">
      <selection activeCell="F33" sqref="F33"/>
    </sheetView>
  </sheetViews>
  <sheetFormatPr defaultRowHeight="15"/>
  <cols>
    <col min="2" max="2" width="19.140625" bestFit="1" customWidth="1"/>
    <col min="4" max="4" width="13.5703125" customWidth="1"/>
    <col min="5" max="5" width="15.28515625" customWidth="1"/>
    <col min="6" max="6" width="17.28515625" style="2" customWidth="1"/>
    <col min="7" max="7" width="15.28515625" style="1" customWidth="1"/>
    <col min="8" max="8" width="16.28515625" style="1" customWidth="1"/>
  </cols>
  <sheetData>
    <row r="2" spans="2:9">
      <c r="B2" s="19" t="s">
        <v>0</v>
      </c>
      <c r="C2" s="19" t="s">
        <v>1</v>
      </c>
      <c r="D2" s="19" t="s">
        <v>2</v>
      </c>
      <c r="E2" s="19" t="s">
        <v>3</v>
      </c>
      <c r="F2" s="18" t="s">
        <v>4</v>
      </c>
      <c r="G2" s="18" t="s">
        <v>5</v>
      </c>
      <c r="H2" s="18" t="s">
        <v>6</v>
      </c>
    </row>
    <row r="3" spans="2:9">
      <c r="B3" s="4" t="s">
        <v>7</v>
      </c>
      <c r="C3" s="13" t="s">
        <v>8</v>
      </c>
      <c r="D3" s="4" t="s">
        <v>9</v>
      </c>
      <c r="E3" s="4" t="s">
        <v>10</v>
      </c>
      <c r="F3" s="5">
        <v>7.4558179868324936</v>
      </c>
      <c r="G3" s="6">
        <v>2.6558179868324929</v>
      </c>
      <c r="H3" s="6">
        <v>4.8000000000000007</v>
      </c>
      <c r="I3" s="17"/>
    </row>
    <row r="4" spans="2:9">
      <c r="B4" s="4" t="s">
        <v>7</v>
      </c>
      <c r="C4" s="13" t="s">
        <v>8</v>
      </c>
      <c r="D4" s="4" t="s">
        <v>11</v>
      </c>
      <c r="E4" s="4" t="s">
        <v>12</v>
      </c>
      <c r="F4" s="5">
        <v>4.1848988532405613</v>
      </c>
      <c r="G4" s="6">
        <v>1.1848988532405618</v>
      </c>
      <c r="H4" s="6">
        <v>3</v>
      </c>
      <c r="I4" s="17"/>
    </row>
    <row r="5" spans="2:9">
      <c r="B5" s="4" t="s">
        <v>7</v>
      </c>
      <c r="C5" s="14" t="s">
        <v>13</v>
      </c>
      <c r="D5" s="4" t="s">
        <v>9</v>
      </c>
      <c r="E5" s="4" t="s">
        <v>10</v>
      </c>
      <c r="F5" s="5">
        <v>8.655817986832492</v>
      </c>
      <c r="G5" s="6">
        <v>2.6558179868324929</v>
      </c>
      <c r="H5" s="6">
        <v>6</v>
      </c>
      <c r="I5" s="17"/>
    </row>
    <row r="6" spans="2:9">
      <c r="B6" s="4" t="s">
        <v>7</v>
      </c>
      <c r="C6" s="14" t="s">
        <v>13</v>
      </c>
      <c r="D6" s="4" t="s">
        <v>11</v>
      </c>
      <c r="E6" s="4" t="s">
        <v>12</v>
      </c>
      <c r="F6" s="5">
        <v>4.1848988532405613</v>
      </c>
      <c r="G6" s="6">
        <v>1.1848988532405618</v>
      </c>
      <c r="H6" s="6">
        <v>3</v>
      </c>
      <c r="I6" s="17"/>
    </row>
    <row r="7" spans="2:9">
      <c r="B7" s="4" t="s">
        <v>14</v>
      </c>
      <c r="C7" s="14" t="s">
        <v>13</v>
      </c>
      <c r="D7" s="4" t="s">
        <v>9</v>
      </c>
      <c r="E7" s="4" t="s">
        <v>12</v>
      </c>
      <c r="F7" s="5">
        <v>5.9828621567334093</v>
      </c>
      <c r="G7" s="6">
        <v>2.9828621567334093</v>
      </c>
      <c r="H7" s="6">
        <v>3</v>
      </c>
      <c r="I7" s="17"/>
    </row>
    <row r="8" spans="2:9">
      <c r="B8" s="4" t="s">
        <v>14</v>
      </c>
      <c r="C8" s="14" t="s">
        <v>13</v>
      </c>
      <c r="D8" s="4" t="s">
        <v>11</v>
      </c>
      <c r="E8" s="4" t="s">
        <v>10</v>
      </c>
      <c r="F8" s="5">
        <v>7.467130524416957</v>
      </c>
      <c r="G8" s="6">
        <v>2.0671305244169567</v>
      </c>
      <c r="H8" s="6">
        <v>5.4</v>
      </c>
      <c r="I8" s="17"/>
    </row>
    <row r="9" spans="2:9">
      <c r="B9" s="4" t="s">
        <v>14</v>
      </c>
      <c r="C9" s="16" t="s">
        <v>15</v>
      </c>
      <c r="D9" s="4" t="s">
        <v>9</v>
      </c>
      <c r="E9" s="4" t="s">
        <v>12</v>
      </c>
      <c r="F9" s="5">
        <v>5.9712325802797128</v>
      </c>
      <c r="G9" s="6">
        <v>2.9712325802797124</v>
      </c>
      <c r="H9" s="6">
        <v>3</v>
      </c>
      <c r="I9" s="17"/>
    </row>
    <row r="10" spans="2:9">
      <c r="B10" s="4" t="s">
        <v>14</v>
      </c>
      <c r="C10" s="16" t="s">
        <v>15</v>
      </c>
      <c r="D10" s="4" t="s">
        <v>11</v>
      </c>
      <c r="E10" s="4" t="s">
        <v>12</v>
      </c>
      <c r="F10" s="5">
        <v>5.6671305244169599</v>
      </c>
      <c r="G10" s="6">
        <v>2.0671305244169567</v>
      </c>
      <c r="H10" s="6">
        <v>3.5999999999999996</v>
      </c>
      <c r="I10" s="17"/>
    </row>
    <row r="11" spans="2:9">
      <c r="B11" s="4" t="s">
        <v>16</v>
      </c>
      <c r="C11" s="15" t="s">
        <v>17</v>
      </c>
      <c r="D11" s="4" t="s">
        <v>9</v>
      </c>
      <c r="E11" s="4" t="s">
        <v>18</v>
      </c>
      <c r="F11" s="5">
        <v>4.7</v>
      </c>
      <c r="G11" s="6">
        <v>2.8739545978820269</v>
      </c>
      <c r="H11" s="6">
        <v>1.8</v>
      </c>
      <c r="I11" s="17"/>
    </row>
    <row r="12" spans="2:9">
      <c r="B12" s="4" t="s">
        <v>16</v>
      </c>
      <c r="C12" s="15" t="s">
        <v>17</v>
      </c>
      <c r="D12" s="4" t="s">
        <v>11</v>
      </c>
      <c r="E12" s="4" t="s">
        <v>12</v>
      </c>
      <c r="F12" s="5">
        <v>4.2</v>
      </c>
      <c r="G12" s="6">
        <v>1.7876562298672853</v>
      </c>
      <c r="H12" s="6">
        <v>2.4</v>
      </c>
      <c r="I12" s="17"/>
    </row>
    <row r="13" spans="2:9">
      <c r="B13" s="4" t="s">
        <v>19</v>
      </c>
      <c r="C13" s="13" t="s">
        <v>8</v>
      </c>
      <c r="D13" s="4" t="s">
        <v>9</v>
      </c>
      <c r="E13" s="4" t="s">
        <v>12</v>
      </c>
      <c r="F13" s="5">
        <v>5.5951634889315454</v>
      </c>
      <c r="G13" s="6">
        <v>2.5951634889315458</v>
      </c>
      <c r="H13" s="6">
        <v>3</v>
      </c>
      <c r="I13" s="17"/>
    </row>
    <row r="14" spans="2:9">
      <c r="B14" s="4" t="s">
        <v>19</v>
      </c>
      <c r="C14" s="13" t="s">
        <v>8</v>
      </c>
      <c r="D14" s="4" t="s">
        <v>11</v>
      </c>
      <c r="E14" s="4" t="s">
        <v>12</v>
      </c>
      <c r="F14" s="5">
        <v>6.1623244427264536</v>
      </c>
      <c r="G14" s="6">
        <v>1.3623244427264527</v>
      </c>
      <c r="H14" s="6">
        <v>4.8000000000000007</v>
      </c>
      <c r="I14" s="17"/>
    </row>
    <row r="15" spans="2:9">
      <c r="B15" s="4" t="s">
        <v>19</v>
      </c>
      <c r="C15" s="16" t="s">
        <v>15</v>
      </c>
      <c r="D15" s="4" t="s">
        <v>9</v>
      </c>
      <c r="E15" s="4" t="s">
        <v>12</v>
      </c>
      <c r="F15" s="5">
        <v>4.9451724623701683</v>
      </c>
      <c r="G15" s="6">
        <v>2.5451724623701675</v>
      </c>
      <c r="H15" s="6">
        <v>2.4000000000000004</v>
      </c>
      <c r="I15" s="17"/>
    </row>
    <row r="16" spans="2:9">
      <c r="B16" s="4" t="s">
        <v>19</v>
      </c>
      <c r="C16" s="16" t="s">
        <v>15</v>
      </c>
      <c r="D16" s="4" t="s">
        <v>11</v>
      </c>
      <c r="E16" s="4" t="s">
        <v>12</v>
      </c>
      <c r="F16" s="5">
        <v>3.7623244427264533</v>
      </c>
      <c r="G16" s="6">
        <v>1.3623244427264529</v>
      </c>
      <c r="H16" s="6">
        <v>2.4</v>
      </c>
      <c r="I16" s="17"/>
    </row>
    <row r="17" spans="2:9">
      <c r="B17" s="4" t="s">
        <v>20</v>
      </c>
      <c r="C17" s="13" t="s">
        <v>8</v>
      </c>
      <c r="D17" s="4" t="s">
        <v>9</v>
      </c>
      <c r="E17" s="4" t="s">
        <v>12</v>
      </c>
      <c r="F17" s="5">
        <v>5.599880028016079</v>
      </c>
      <c r="G17" s="6">
        <v>1.9998800280160789</v>
      </c>
      <c r="H17" s="6">
        <v>3.5999999999999996</v>
      </c>
      <c r="I17" s="17"/>
    </row>
    <row r="18" spans="2:9">
      <c r="B18" s="4" t="s">
        <v>20</v>
      </c>
      <c r="C18" s="13" t="s">
        <v>8</v>
      </c>
      <c r="D18" s="4" t="s">
        <v>11</v>
      </c>
      <c r="E18" s="4" t="s">
        <v>12</v>
      </c>
      <c r="F18" s="5">
        <v>4.1677618863548513</v>
      </c>
      <c r="G18" s="6">
        <v>1.1677618863548513</v>
      </c>
      <c r="H18" s="6">
        <v>3</v>
      </c>
      <c r="I18" s="17"/>
    </row>
    <row r="19" spans="2:9">
      <c r="B19" s="4" t="s">
        <v>20</v>
      </c>
      <c r="C19" s="16" t="s">
        <v>15</v>
      </c>
      <c r="D19" s="4" t="s">
        <v>9</v>
      </c>
      <c r="E19" s="4" t="s">
        <v>12</v>
      </c>
      <c r="F19" s="5">
        <v>3.7069241773340975</v>
      </c>
      <c r="G19" s="6">
        <v>1.9069241773340977</v>
      </c>
      <c r="H19" s="6">
        <v>1.7999999999999998</v>
      </c>
      <c r="I19" s="17"/>
    </row>
    <row r="20" spans="2:9">
      <c r="B20" s="4" t="s">
        <v>20</v>
      </c>
      <c r="C20" s="16" t="s">
        <v>15</v>
      </c>
      <c r="D20" s="4" t="s">
        <v>11</v>
      </c>
      <c r="E20" s="4" t="s">
        <v>21</v>
      </c>
      <c r="F20" s="5">
        <v>2.9677618863548512</v>
      </c>
      <c r="G20" s="6">
        <v>1.1677618863548511</v>
      </c>
      <c r="H20" s="6">
        <v>1.8</v>
      </c>
      <c r="I20" s="17"/>
    </row>
    <row r="21" spans="2:9">
      <c r="B21" s="4" t="s">
        <v>22</v>
      </c>
      <c r="C21" s="13" t="s">
        <v>8</v>
      </c>
      <c r="D21" s="4" t="s">
        <v>9</v>
      </c>
      <c r="E21" s="4" t="s">
        <v>10</v>
      </c>
      <c r="F21" s="5">
        <v>6.8016337200516572</v>
      </c>
      <c r="G21" s="6">
        <v>3.2016337200516576</v>
      </c>
      <c r="H21" s="6">
        <v>3.5999999999999996</v>
      </c>
      <c r="I21" s="17"/>
    </row>
    <row r="22" spans="2:9">
      <c r="B22" s="4" t="s">
        <v>22</v>
      </c>
      <c r="C22" s="13" t="s">
        <v>8</v>
      </c>
      <c r="D22" s="4" t="s">
        <v>11</v>
      </c>
      <c r="E22" s="4" t="s">
        <v>10</v>
      </c>
      <c r="F22" s="5">
        <v>7.5168663831980416</v>
      </c>
      <c r="G22" s="6">
        <v>2.1168663831980412</v>
      </c>
      <c r="H22" s="6">
        <v>5.4</v>
      </c>
      <c r="I22" s="17"/>
    </row>
    <row r="23" spans="2:9">
      <c r="B23" s="4" t="s">
        <v>22</v>
      </c>
      <c r="C23" s="14" t="s">
        <v>13</v>
      </c>
      <c r="D23" s="4" t="s">
        <v>9</v>
      </c>
      <c r="E23" s="4" t="s">
        <v>10</v>
      </c>
      <c r="F23" s="5">
        <v>8.0016337200516574</v>
      </c>
      <c r="G23" s="6">
        <v>3.2016337200516576</v>
      </c>
      <c r="H23" s="6">
        <v>4.8</v>
      </c>
      <c r="I23" s="17"/>
    </row>
    <row r="24" spans="2:9">
      <c r="B24" s="4" t="s">
        <v>22</v>
      </c>
      <c r="C24" s="14" t="s">
        <v>13</v>
      </c>
      <c r="D24" s="4" t="s">
        <v>11</v>
      </c>
      <c r="E24" s="4" t="s">
        <v>10</v>
      </c>
      <c r="F24" s="5">
        <v>7.5168663831980416</v>
      </c>
      <c r="G24" s="6">
        <v>2.1168663831980412</v>
      </c>
      <c r="H24" s="6">
        <v>5.4</v>
      </c>
      <c r="I24" s="17"/>
    </row>
    <row r="25" spans="2:9">
      <c r="B25" s="4" t="s">
        <v>22</v>
      </c>
      <c r="C25" s="16" t="s">
        <v>15</v>
      </c>
      <c r="D25" s="4" t="s">
        <v>9</v>
      </c>
      <c r="E25" s="4" t="s">
        <v>10</v>
      </c>
      <c r="F25" s="5">
        <v>6.7886312074888426</v>
      </c>
      <c r="G25" s="6">
        <v>3.188631207488843</v>
      </c>
      <c r="H25" s="6">
        <v>3.5999999999999996</v>
      </c>
      <c r="I25" s="17"/>
    </row>
    <row r="26" spans="2:9">
      <c r="B26" s="4" t="s">
        <v>22</v>
      </c>
      <c r="C26" s="16" t="s">
        <v>15</v>
      </c>
      <c r="D26" s="4" t="s">
        <v>11</v>
      </c>
      <c r="E26" s="4" t="s">
        <v>12</v>
      </c>
      <c r="F26" s="5">
        <v>5.1168663831980412</v>
      </c>
      <c r="G26" s="6">
        <v>2.1168663831980412</v>
      </c>
      <c r="H26" s="6">
        <v>3</v>
      </c>
      <c r="I26" s="17"/>
    </row>
    <row r="27" spans="2:9">
      <c r="B27" s="4" t="s">
        <v>23</v>
      </c>
      <c r="C27" s="14" t="s">
        <v>13</v>
      </c>
      <c r="D27" s="4" t="s">
        <v>9</v>
      </c>
      <c r="E27" s="4" t="s">
        <v>12</v>
      </c>
      <c r="F27" s="5">
        <v>5.3481200908447715</v>
      </c>
      <c r="G27" s="6">
        <v>2.3481200908447719</v>
      </c>
      <c r="H27" s="6">
        <v>3</v>
      </c>
      <c r="I27" s="17"/>
    </row>
    <row r="28" spans="2:9">
      <c r="B28" s="4" t="s">
        <v>23</v>
      </c>
      <c r="C28" s="14" t="s">
        <v>13</v>
      </c>
      <c r="D28" s="4" t="s">
        <v>11</v>
      </c>
      <c r="E28" s="4" t="s">
        <v>12</v>
      </c>
      <c r="F28" s="5">
        <v>3.9357557015848474</v>
      </c>
      <c r="G28" s="6">
        <v>1.5357557015848473</v>
      </c>
      <c r="H28" s="6">
        <v>2.4000000000000004</v>
      </c>
      <c r="I28" s="17"/>
    </row>
    <row r="29" spans="2:9">
      <c r="B29" s="4" t="s">
        <v>23</v>
      </c>
      <c r="C29" s="16" t="s">
        <v>15</v>
      </c>
      <c r="D29" s="4" t="s">
        <v>9</v>
      </c>
      <c r="E29" s="4" t="s">
        <v>12</v>
      </c>
      <c r="F29" s="5">
        <v>5.888599272467169</v>
      </c>
      <c r="G29" s="6">
        <v>2.2885992724671693</v>
      </c>
      <c r="H29" s="6">
        <v>3.5999999999999996</v>
      </c>
      <c r="I29" s="17"/>
    </row>
    <row r="30" spans="2:9">
      <c r="B30" s="4" t="s">
        <v>23</v>
      </c>
      <c r="C30" s="16" t="s">
        <v>15</v>
      </c>
      <c r="D30" s="4" t="s">
        <v>11</v>
      </c>
      <c r="E30" s="4" t="s">
        <v>12</v>
      </c>
      <c r="F30" s="5">
        <v>4.5357557015848471</v>
      </c>
      <c r="G30" s="6">
        <v>1.5357557015848473</v>
      </c>
      <c r="H30" s="6">
        <v>3</v>
      </c>
      <c r="I30" s="17"/>
    </row>
    <row r="31" spans="2:9">
      <c r="B31" s="4" t="s">
        <v>24</v>
      </c>
      <c r="C31" s="14" t="s">
        <v>13</v>
      </c>
      <c r="D31" s="4" t="s">
        <v>9</v>
      </c>
      <c r="E31" s="4" t="s">
        <v>12</v>
      </c>
      <c r="F31" s="5">
        <v>4.2249477723474964</v>
      </c>
      <c r="G31" s="6">
        <v>2.4249477723474966</v>
      </c>
      <c r="H31" s="6">
        <v>1.7999999999999998</v>
      </c>
      <c r="I31" s="17"/>
    </row>
    <row r="32" spans="2:9">
      <c r="B32" s="4" t="s">
        <v>24</v>
      </c>
      <c r="C32" s="14" t="s">
        <v>13</v>
      </c>
      <c r="D32" s="4" t="s">
        <v>11</v>
      </c>
      <c r="E32" s="4" t="s">
        <v>12</v>
      </c>
      <c r="F32" s="5">
        <v>4.8793454451745903</v>
      </c>
      <c r="G32" s="6">
        <v>1.2793454451745907</v>
      </c>
      <c r="H32" s="6">
        <v>3.5999999999999996</v>
      </c>
      <c r="I32" s="17"/>
    </row>
    <row r="33" spans="2:9">
      <c r="B33" s="4" t="s">
        <v>24</v>
      </c>
      <c r="C33" s="16" t="s">
        <v>15</v>
      </c>
      <c r="D33" s="4" t="s">
        <v>9</v>
      </c>
      <c r="E33" s="4" t="s">
        <v>12</v>
      </c>
      <c r="F33" s="5">
        <v>4.7755220724192853</v>
      </c>
      <c r="G33" s="6">
        <v>2.3755220724192845</v>
      </c>
      <c r="H33" s="6">
        <v>2.4000000000000004</v>
      </c>
      <c r="I33" s="17"/>
    </row>
    <row r="34" spans="2:9">
      <c r="B34" s="4" t="s">
        <v>24</v>
      </c>
      <c r="C34" s="16" t="s">
        <v>15</v>
      </c>
      <c r="D34" s="4" t="s">
        <v>11</v>
      </c>
      <c r="E34" s="4" t="s">
        <v>12</v>
      </c>
      <c r="F34" s="5">
        <v>4.2793454451745907</v>
      </c>
      <c r="G34" s="6">
        <v>1.2793454451745909</v>
      </c>
      <c r="H34" s="6">
        <v>3</v>
      </c>
      <c r="I34" s="17"/>
    </row>
    <row r="35" spans="2:9">
      <c r="B35" s="4" t="s">
        <v>25</v>
      </c>
      <c r="C35" s="13" t="s">
        <v>8</v>
      </c>
      <c r="D35" s="4" t="s">
        <v>9</v>
      </c>
      <c r="E35" s="4" t="s">
        <v>12</v>
      </c>
      <c r="F35" s="5">
        <v>5.445760886276533</v>
      </c>
      <c r="G35" s="6">
        <v>2.445760886276533</v>
      </c>
      <c r="H35" s="6">
        <v>3</v>
      </c>
      <c r="I35" s="17"/>
    </row>
    <row r="36" spans="2:9">
      <c r="B36" s="4" t="s">
        <v>25</v>
      </c>
      <c r="C36" s="13" t="s">
        <v>8</v>
      </c>
      <c r="D36" s="4" t="s">
        <v>11</v>
      </c>
      <c r="E36" s="4" t="s">
        <v>12</v>
      </c>
      <c r="F36" s="5">
        <v>6.5509341579693343</v>
      </c>
      <c r="G36" s="6">
        <v>1.7509341579693336</v>
      </c>
      <c r="H36" s="6">
        <v>4.8000000000000007</v>
      </c>
      <c r="I36" s="17"/>
    </row>
    <row r="37" spans="2:9">
      <c r="B37" s="4" t="s">
        <v>26</v>
      </c>
      <c r="C37" s="13" t="s">
        <v>8</v>
      </c>
      <c r="D37" s="4" t="s">
        <v>9</v>
      </c>
      <c r="E37" s="4" t="s">
        <v>12</v>
      </c>
      <c r="F37" s="5">
        <v>5.3971357086131784</v>
      </c>
      <c r="G37" s="6">
        <v>2.997135708613178</v>
      </c>
      <c r="H37" s="6">
        <v>2.4000000000000004</v>
      </c>
      <c r="I37" s="17"/>
    </row>
    <row r="38" spans="2:9">
      <c r="B38" s="4" t="s">
        <v>26</v>
      </c>
      <c r="C38" s="13" t="s">
        <v>8</v>
      </c>
      <c r="D38" s="4" t="s">
        <v>11</v>
      </c>
      <c r="E38" s="4" t="s">
        <v>10</v>
      </c>
      <c r="F38" s="5">
        <v>7.3831207318644516</v>
      </c>
      <c r="G38" s="6">
        <v>1.9831207318644508</v>
      </c>
      <c r="H38" s="6">
        <v>5.4</v>
      </c>
      <c r="I38" s="17"/>
    </row>
    <row r="39" spans="2:9">
      <c r="B39" s="4" t="s">
        <v>27</v>
      </c>
      <c r="C39" s="14" t="s">
        <v>13</v>
      </c>
      <c r="D39" s="4" t="s">
        <v>9</v>
      </c>
      <c r="E39" s="4" t="s">
        <v>12</v>
      </c>
      <c r="F39" s="5">
        <v>5.0965141882892446</v>
      </c>
      <c r="G39" s="6">
        <v>2.6965141882892452</v>
      </c>
      <c r="H39" s="6">
        <v>2.4</v>
      </c>
      <c r="I39" s="17"/>
    </row>
    <row r="40" spans="2:9">
      <c r="B40" s="4" t="s">
        <v>27</v>
      </c>
      <c r="C40" s="14" t="s">
        <v>13</v>
      </c>
      <c r="D40" s="4" t="s">
        <v>11</v>
      </c>
      <c r="E40" s="4" t="s">
        <v>10</v>
      </c>
      <c r="F40" s="5">
        <v>6.9759567066099732</v>
      </c>
      <c r="G40" s="6">
        <v>1.5759567066099731</v>
      </c>
      <c r="H40" s="6">
        <v>5.4</v>
      </c>
      <c r="I40" s="17"/>
    </row>
    <row r="41" spans="2:9">
      <c r="B41" s="4" t="s">
        <v>27</v>
      </c>
      <c r="C41" s="16" t="s">
        <v>15</v>
      </c>
      <c r="D41" s="4" t="s">
        <v>9</v>
      </c>
      <c r="E41" s="4" t="s">
        <v>12</v>
      </c>
      <c r="F41" s="5">
        <v>5.6793121064514853</v>
      </c>
      <c r="G41" s="6">
        <v>2.6793121064514849</v>
      </c>
      <c r="H41" s="6">
        <v>3</v>
      </c>
      <c r="I41" s="17"/>
    </row>
    <row r="42" spans="2:9">
      <c r="B42" s="4" t="s">
        <v>27</v>
      </c>
      <c r="C42" s="16" t="s">
        <v>15</v>
      </c>
      <c r="D42" s="4" t="s">
        <v>11</v>
      </c>
      <c r="E42" s="4" t="s">
        <v>12</v>
      </c>
      <c r="F42" s="5">
        <v>4.5759567066099729</v>
      </c>
      <c r="G42" s="6">
        <v>1.5759567066099729</v>
      </c>
      <c r="H42" s="6">
        <v>3</v>
      </c>
      <c r="I42" s="17"/>
    </row>
    <row r="43" spans="2:9">
      <c r="B43" s="4" t="s">
        <v>28</v>
      </c>
      <c r="C43" s="13" t="s">
        <v>8</v>
      </c>
      <c r="D43" s="4" t="s">
        <v>9</v>
      </c>
      <c r="E43" s="4" t="s">
        <v>10</v>
      </c>
      <c r="F43" s="5">
        <v>8.2111549804268051</v>
      </c>
      <c r="G43" s="6">
        <v>2.8111549804268057</v>
      </c>
      <c r="H43" s="6">
        <v>5.4</v>
      </c>
      <c r="I43" s="17"/>
    </row>
    <row r="44" spans="2:9">
      <c r="B44" s="4" t="s">
        <v>28</v>
      </c>
      <c r="C44" s="13" t="s">
        <v>8</v>
      </c>
      <c r="D44" s="4" t="s">
        <v>11</v>
      </c>
      <c r="E44" s="4" t="s">
        <v>10</v>
      </c>
      <c r="F44" s="5">
        <v>7.1187218141992012</v>
      </c>
      <c r="G44" s="6">
        <v>1.7187218141992013</v>
      </c>
      <c r="H44" s="6">
        <v>5.4</v>
      </c>
      <c r="I44" s="17"/>
    </row>
    <row r="45" spans="2:9">
      <c r="B45" s="4" t="s">
        <v>28</v>
      </c>
      <c r="C45" s="16" t="s">
        <v>15</v>
      </c>
      <c r="D45" s="4" t="s">
        <v>9</v>
      </c>
      <c r="E45" s="4" t="s">
        <v>12</v>
      </c>
      <c r="F45" s="5">
        <v>5.1755394025373587</v>
      </c>
      <c r="G45" s="6">
        <v>2.7755394025373579</v>
      </c>
      <c r="H45" s="6">
        <v>2.4000000000000004</v>
      </c>
      <c r="I45" s="17"/>
    </row>
    <row r="46" spans="2:9">
      <c r="B46" s="4" t="s">
        <v>28</v>
      </c>
      <c r="C46" s="16" t="s">
        <v>15</v>
      </c>
      <c r="D46" s="4" t="s">
        <v>11</v>
      </c>
      <c r="E46" s="4" t="s">
        <v>21</v>
      </c>
      <c r="F46" s="5">
        <v>2.9187218141992015</v>
      </c>
      <c r="G46" s="6">
        <v>1.7187218141992013</v>
      </c>
      <c r="H46" s="6">
        <v>1.2000000000000002</v>
      </c>
      <c r="I46" s="17"/>
    </row>
    <row r="47" spans="2:9">
      <c r="B47" s="4" t="s">
        <v>29</v>
      </c>
      <c r="C47" s="13" t="s">
        <v>8</v>
      </c>
      <c r="D47" s="4" t="s">
        <v>9</v>
      </c>
      <c r="E47" s="4" t="s">
        <v>12</v>
      </c>
      <c r="F47" s="5">
        <v>6.0301974713348701</v>
      </c>
      <c r="G47" s="6">
        <v>2.4301974713348704</v>
      </c>
      <c r="H47" s="6">
        <v>3.5999999999999996</v>
      </c>
      <c r="I47" s="17"/>
    </row>
    <row r="48" spans="2:9">
      <c r="B48" s="4" t="s">
        <v>29</v>
      </c>
      <c r="C48" s="13" t="s">
        <v>8</v>
      </c>
      <c r="D48" s="4" t="s">
        <v>11</v>
      </c>
      <c r="E48" s="4" t="s">
        <v>10</v>
      </c>
      <c r="F48" s="5">
        <v>7.1760597861100379</v>
      </c>
      <c r="G48" s="6">
        <v>1.7760597861100376</v>
      </c>
      <c r="H48" s="6">
        <v>5.4</v>
      </c>
      <c r="I48" s="17"/>
    </row>
    <row r="49" spans="2:9">
      <c r="B49" s="4" t="s">
        <v>29</v>
      </c>
      <c r="C49" s="16" t="s">
        <v>15</v>
      </c>
      <c r="D49" s="4" t="s">
        <v>9</v>
      </c>
      <c r="E49" s="4" t="s">
        <v>12</v>
      </c>
      <c r="F49" s="5">
        <v>4.8113801705452079</v>
      </c>
      <c r="G49" s="6">
        <v>2.411380170545208</v>
      </c>
      <c r="H49" s="6">
        <v>2.4000000000000004</v>
      </c>
      <c r="I49" s="17"/>
    </row>
    <row r="50" spans="2:9">
      <c r="B50" s="4" t="s">
        <v>29</v>
      </c>
      <c r="C50" s="16" t="s">
        <v>15</v>
      </c>
      <c r="D50" s="4" t="s">
        <v>11</v>
      </c>
      <c r="E50" s="4" t="s">
        <v>12</v>
      </c>
      <c r="F50" s="5">
        <v>3.5760597861100374</v>
      </c>
      <c r="G50" s="6">
        <v>1.7760597861100376</v>
      </c>
      <c r="H50" s="6">
        <v>1.7999999999999998</v>
      </c>
      <c r="I50" s="17"/>
    </row>
    <row r="51" spans="2:9">
      <c r="B51" s="4" t="s">
        <v>30</v>
      </c>
      <c r="C51" s="13" t="s">
        <v>8</v>
      </c>
      <c r="D51" s="4" t="s">
        <v>9</v>
      </c>
      <c r="E51" s="4" t="s">
        <v>10</v>
      </c>
      <c r="F51" s="5">
        <v>7.2997540943516448</v>
      </c>
      <c r="G51" s="6">
        <v>3.0997540943516459</v>
      </c>
      <c r="H51" s="6">
        <v>4.1999999999999993</v>
      </c>
      <c r="I51" s="17"/>
    </row>
    <row r="52" spans="2:9">
      <c r="B52" s="4" t="s">
        <v>30</v>
      </c>
      <c r="C52" s="13" t="s">
        <v>8</v>
      </c>
      <c r="D52" s="4" t="s">
        <v>11</v>
      </c>
      <c r="E52" s="4" t="s">
        <v>12</v>
      </c>
      <c r="F52" s="5">
        <v>3.4684705579177941</v>
      </c>
      <c r="G52" s="6">
        <v>1.6684705579177943</v>
      </c>
      <c r="H52" s="6">
        <v>1.7999999999999998</v>
      </c>
      <c r="I52" s="17"/>
    </row>
    <row r="53" spans="2:9">
      <c r="B53" s="4" t="s">
        <v>30</v>
      </c>
      <c r="C53" s="15" t="s">
        <v>17</v>
      </c>
      <c r="D53" s="4" t="s">
        <v>9</v>
      </c>
      <c r="E53" s="4" t="s">
        <v>18</v>
      </c>
      <c r="F53" s="5">
        <v>5.4997540943516459</v>
      </c>
      <c r="G53" s="6">
        <v>3.0997540943516459</v>
      </c>
      <c r="H53" s="6">
        <v>2.4000000000000004</v>
      </c>
      <c r="I53" s="17"/>
    </row>
    <row r="54" spans="2:9">
      <c r="B54" s="4" t="s">
        <v>30</v>
      </c>
      <c r="C54" s="15" t="s">
        <v>17</v>
      </c>
      <c r="D54" s="4" t="s">
        <v>11</v>
      </c>
      <c r="E54" s="4" t="s">
        <v>12</v>
      </c>
      <c r="F54" s="5">
        <v>4.0684705579177951</v>
      </c>
      <c r="G54" s="6">
        <v>1.6684705579177943</v>
      </c>
      <c r="H54" s="6">
        <v>2.4000000000000004</v>
      </c>
      <c r="I54" s="17"/>
    </row>
    <row r="55" spans="2:9">
      <c r="B55" s="4" t="s">
        <v>31</v>
      </c>
      <c r="C55" s="13" t="s">
        <v>8</v>
      </c>
      <c r="D55" s="4" t="s">
        <v>9</v>
      </c>
      <c r="E55" s="4" t="s">
        <v>12</v>
      </c>
      <c r="F55" s="5">
        <v>5.7047983460287099</v>
      </c>
      <c r="G55" s="6">
        <v>2.7047983460287104</v>
      </c>
      <c r="H55" s="6">
        <v>3</v>
      </c>
      <c r="I55" s="17"/>
    </row>
    <row r="56" spans="2:9">
      <c r="B56" s="4" t="s">
        <v>31</v>
      </c>
      <c r="C56" s="13" t="s">
        <v>8</v>
      </c>
      <c r="D56" s="4" t="s">
        <v>11</v>
      </c>
      <c r="E56" s="4" t="s">
        <v>12</v>
      </c>
      <c r="F56" s="5">
        <v>4.6182193016363868</v>
      </c>
      <c r="G56" s="6">
        <v>1.6182193016363873</v>
      </c>
      <c r="H56" s="6">
        <v>3</v>
      </c>
      <c r="I56" s="17"/>
    </row>
    <row r="57" spans="2:9">
      <c r="B57" s="4" t="s">
        <v>31</v>
      </c>
      <c r="C57" s="15" t="s">
        <v>17</v>
      </c>
      <c r="D57" s="4" t="s">
        <v>9</v>
      </c>
      <c r="E57" s="4" t="s">
        <v>12</v>
      </c>
      <c r="F57" s="5">
        <v>6.3</v>
      </c>
      <c r="G57" s="6">
        <v>2.7047983460287104</v>
      </c>
      <c r="H57" s="6">
        <v>3.6</v>
      </c>
      <c r="I57" s="17"/>
    </row>
    <row r="58" spans="2:9">
      <c r="B58" s="4" t="s">
        <v>31</v>
      </c>
      <c r="C58" s="15" t="s">
        <v>17</v>
      </c>
      <c r="D58" s="4" t="s">
        <v>11</v>
      </c>
      <c r="E58" s="4" t="s">
        <v>32</v>
      </c>
      <c r="F58" s="5">
        <v>2.8182193016363875</v>
      </c>
      <c r="G58" s="6">
        <v>1.6182193016363873</v>
      </c>
      <c r="H58" s="6">
        <v>1.2000000000000002</v>
      </c>
      <c r="I58" s="17"/>
    </row>
    <row r="59" spans="2:9">
      <c r="B59" s="4" t="s">
        <v>31</v>
      </c>
      <c r="C59" s="14" t="s">
        <v>13</v>
      </c>
      <c r="D59" s="4" t="s">
        <v>9</v>
      </c>
      <c r="E59" s="4" t="s">
        <v>12</v>
      </c>
      <c r="F59" s="5">
        <v>5.1047983460287103</v>
      </c>
      <c r="G59" s="6">
        <v>2.7047983460287104</v>
      </c>
      <c r="H59" s="6">
        <v>2.4</v>
      </c>
      <c r="I59" s="17"/>
    </row>
    <row r="60" spans="2:9">
      <c r="B60" s="4" t="s">
        <v>31</v>
      </c>
      <c r="C60" s="14" t="s">
        <v>13</v>
      </c>
      <c r="D60" s="4" t="s">
        <v>11</v>
      </c>
      <c r="E60" s="4" t="s">
        <v>12</v>
      </c>
      <c r="F60" s="5">
        <v>5.2182193016363865</v>
      </c>
      <c r="G60" s="6">
        <v>1.6182193016363873</v>
      </c>
      <c r="H60" s="6">
        <v>3.5999999999999996</v>
      </c>
      <c r="I60" s="17"/>
    </row>
    <row r="61" spans="2:9">
      <c r="B61" s="4" t="s">
        <v>33</v>
      </c>
      <c r="C61" s="13" t="s">
        <v>8</v>
      </c>
      <c r="D61" s="4" t="s">
        <v>9</v>
      </c>
      <c r="E61" s="4" t="s">
        <v>12</v>
      </c>
      <c r="F61" s="5">
        <v>5.3653370740108626</v>
      </c>
      <c r="G61" s="6">
        <v>2.9653370740108622</v>
      </c>
      <c r="H61" s="6">
        <v>2.4000000000000004</v>
      </c>
      <c r="I61" s="17"/>
    </row>
    <row r="62" spans="2:9">
      <c r="B62" s="4" t="s">
        <v>33</v>
      </c>
      <c r="C62" s="13" t="s">
        <v>8</v>
      </c>
      <c r="D62" s="4" t="s">
        <v>11</v>
      </c>
      <c r="E62" s="4" t="s">
        <v>12</v>
      </c>
      <c r="F62" s="5">
        <v>5.2164669501352918</v>
      </c>
      <c r="G62" s="6">
        <v>2.2164669501352923</v>
      </c>
      <c r="H62" s="6">
        <v>3</v>
      </c>
      <c r="I62" s="17"/>
    </row>
    <row r="63" spans="2:9">
      <c r="B63" s="4" t="s">
        <v>33</v>
      </c>
      <c r="C63" s="15" t="s">
        <v>17</v>
      </c>
      <c r="D63" s="4" t="s">
        <v>9</v>
      </c>
      <c r="E63" s="4" t="s">
        <v>18</v>
      </c>
      <c r="F63" s="5">
        <v>5.9653370740108622</v>
      </c>
      <c r="G63" s="6">
        <v>2.9653370740108622</v>
      </c>
      <c r="H63" s="6">
        <v>3</v>
      </c>
      <c r="I63" s="17"/>
    </row>
    <row r="64" spans="2:9">
      <c r="B64" s="4" t="s">
        <v>33</v>
      </c>
      <c r="C64" s="15" t="s">
        <v>17</v>
      </c>
      <c r="D64" s="4" t="s">
        <v>11</v>
      </c>
      <c r="E64" s="4" t="s">
        <v>12</v>
      </c>
      <c r="F64" s="5">
        <v>4.0164669501352925</v>
      </c>
      <c r="G64" s="6">
        <v>2.2164669501352923</v>
      </c>
      <c r="H64" s="6">
        <v>1.7999999999999998</v>
      </c>
      <c r="I64" s="17"/>
    </row>
    <row r="65" spans="2:9">
      <c r="B65" s="4" t="s">
        <v>34</v>
      </c>
      <c r="C65" s="15" t="s">
        <v>17</v>
      </c>
      <c r="D65" s="4" t="s">
        <v>9</v>
      </c>
      <c r="E65" s="4" t="s">
        <v>18</v>
      </c>
      <c r="F65" s="5">
        <v>5.9298086436622333</v>
      </c>
      <c r="G65" s="6">
        <v>2.9298086436622333</v>
      </c>
      <c r="H65" s="6">
        <v>3</v>
      </c>
      <c r="I65" s="17"/>
    </row>
    <row r="66" spans="2:9">
      <c r="B66" s="4" t="s">
        <v>34</v>
      </c>
      <c r="C66" s="15" t="s">
        <v>17</v>
      </c>
      <c r="D66" s="4" t="s">
        <v>11</v>
      </c>
      <c r="E66" s="4" t="s">
        <v>12</v>
      </c>
      <c r="F66" s="5">
        <v>4.5495941244684968</v>
      </c>
      <c r="G66" s="6">
        <v>2.1495941244684964</v>
      </c>
      <c r="H66" s="6">
        <v>2.4000000000000004</v>
      </c>
      <c r="I66" s="17"/>
    </row>
    <row r="67" spans="2:9">
      <c r="B67" s="4" t="s">
        <v>35</v>
      </c>
      <c r="C67" s="13" t="s">
        <v>8</v>
      </c>
      <c r="D67" s="4" t="s">
        <v>9</v>
      </c>
      <c r="E67" s="4" t="s">
        <v>12</v>
      </c>
      <c r="F67" s="5">
        <v>5.7122416693398792</v>
      </c>
      <c r="G67" s="6">
        <v>2.7122416693398792</v>
      </c>
      <c r="H67" s="6">
        <v>3</v>
      </c>
      <c r="I67" s="17"/>
    </row>
    <row r="68" spans="2:9">
      <c r="B68" s="4" t="s">
        <v>35</v>
      </c>
      <c r="C68" s="13" t="s">
        <v>8</v>
      </c>
      <c r="D68" s="4" t="s">
        <v>11</v>
      </c>
      <c r="E68" s="4" t="s">
        <v>12</v>
      </c>
      <c r="F68" s="5">
        <v>5.7362710990851689</v>
      </c>
      <c r="G68" s="6">
        <v>1.5362710990851693</v>
      </c>
      <c r="H68" s="6">
        <v>4.1999999999999993</v>
      </c>
      <c r="I68" s="17"/>
    </row>
    <row r="69" spans="2:9">
      <c r="B69" s="4" t="s">
        <v>35</v>
      </c>
      <c r="C69" s="14" t="s">
        <v>13</v>
      </c>
      <c r="D69" s="4" t="s">
        <v>9</v>
      </c>
      <c r="E69" s="4" t="s">
        <v>12</v>
      </c>
      <c r="F69" s="5">
        <v>4.512241669339879</v>
      </c>
      <c r="G69" s="6">
        <v>2.7122416693398792</v>
      </c>
      <c r="H69" s="6">
        <v>1.7999999999999998</v>
      </c>
      <c r="I69" s="17"/>
    </row>
    <row r="70" spans="2:9">
      <c r="B70" s="4" t="s">
        <v>35</v>
      </c>
      <c r="C70" s="14" t="s">
        <v>13</v>
      </c>
      <c r="D70" s="4" t="s">
        <v>11</v>
      </c>
      <c r="E70" s="4" t="s">
        <v>12</v>
      </c>
      <c r="F70" s="5">
        <v>4.5362710990851696</v>
      </c>
      <c r="G70" s="6">
        <v>1.5362710990851693</v>
      </c>
      <c r="H70" s="6">
        <v>3</v>
      </c>
      <c r="I70" s="17"/>
    </row>
    <row r="71" spans="2:9">
      <c r="B71" s="4" t="s">
        <v>35</v>
      </c>
      <c r="C71" s="16" t="s">
        <v>15</v>
      </c>
      <c r="D71" s="4" t="s">
        <v>9</v>
      </c>
      <c r="E71" s="4" t="s">
        <v>12</v>
      </c>
      <c r="F71" s="5">
        <v>5.0381031194475598</v>
      </c>
      <c r="G71" s="6">
        <v>2.6381031194475595</v>
      </c>
      <c r="H71" s="6">
        <v>2.4000000000000004</v>
      </c>
      <c r="I71" s="17"/>
    </row>
    <row r="72" spans="2:9">
      <c r="B72" s="4" t="s">
        <v>35</v>
      </c>
      <c r="C72" s="16" t="s">
        <v>15</v>
      </c>
      <c r="D72" s="4" t="s">
        <v>11</v>
      </c>
      <c r="E72" s="4" t="s">
        <v>21</v>
      </c>
      <c r="F72" s="5">
        <v>2.7362710990851697</v>
      </c>
      <c r="G72" s="6">
        <v>1.5362710990851693</v>
      </c>
      <c r="H72" s="6">
        <v>1.2000000000000002</v>
      </c>
      <c r="I72" s="17"/>
    </row>
    <row r="73" spans="2:9">
      <c r="B73" s="4" t="s">
        <v>36</v>
      </c>
      <c r="C73" s="13" t="s">
        <v>8</v>
      </c>
      <c r="D73" s="4" t="s">
        <v>9</v>
      </c>
      <c r="E73" s="4" t="s">
        <v>12</v>
      </c>
      <c r="F73" s="5">
        <v>6.0420083845792485</v>
      </c>
      <c r="G73" s="6">
        <v>2.4420083845792488</v>
      </c>
      <c r="H73" s="6">
        <v>3.5999999999999996</v>
      </c>
      <c r="I73" s="17"/>
    </row>
    <row r="74" spans="2:9">
      <c r="B74" s="4" t="s">
        <v>36</v>
      </c>
      <c r="C74" s="13" t="s">
        <v>8</v>
      </c>
      <c r="D74" s="4" t="s">
        <v>11</v>
      </c>
      <c r="E74" s="4" t="s">
        <v>12</v>
      </c>
      <c r="F74" s="5">
        <v>5.3800541167375338</v>
      </c>
      <c r="G74" s="6">
        <v>1.7800541167375339</v>
      </c>
      <c r="H74" s="6">
        <v>3.5999999999999996</v>
      </c>
      <c r="I74" s="17"/>
    </row>
    <row r="75" spans="2:9">
      <c r="B75" s="4" t="s">
        <v>37</v>
      </c>
      <c r="C75" s="14" t="s">
        <v>13</v>
      </c>
      <c r="D75" s="4" t="s">
        <v>9</v>
      </c>
      <c r="E75" s="4" t="s">
        <v>10</v>
      </c>
      <c r="F75" s="5">
        <v>7.7732252395827146</v>
      </c>
      <c r="G75" s="6">
        <v>2.9732252395827152</v>
      </c>
      <c r="H75" s="6">
        <v>4.8</v>
      </c>
      <c r="I75" s="17"/>
    </row>
    <row r="76" spans="2:9">
      <c r="B76" s="4" t="s">
        <v>37</v>
      </c>
      <c r="C76" s="14" t="s">
        <v>13</v>
      </c>
      <c r="D76" s="4" t="s">
        <v>11</v>
      </c>
      <c r="E76" s="4" t="s">
        <v>10</v>
      </c>
      <c r="F76" s="5">
        <v>7.5528668985955427</v>
      </c>
      <c r="G76" s="6">
        <v>2.752866898595542</v>
      </c>
      <c r="H76" s="6">
        <v>4.8000000000000007</v>
      </c>
      <c r="I76" s="17"/>
    </row>
    <row r="77" spans="2:9">
      <c r="B77" s="4" t="s">
        <v>38</v>
      </c>
      <c r="C77" s="16" t="s">
        <v>15</v>
      </c>
      <c r="D77" s="4" t="s">
        <v>9</v>
      </c>
      <c r="E77" s="4" t="s">
        <v>12</v>
      </c>
      <c r="F77" s="5">
        <v>4.8961934210081157</v>
      </c>
      <c r="G77" s="6">
        <v>2.4961934210081154</v>
      </c>
      <c r="H77" s="6">
        <v>2.4000000000000004</v>
      </c>
      <c r="I77" s="17"/>
    </row>
    <row r="78" spans="2:9">
      <c r="B78" s="4" t="s">
        <v>38</v>
      </c>
      <c r="C78" s="16" t="s">
        <v>15</v>
      </c>
      <c r="D78" s="4" t="s">
        <v>11</v>
      </c>
      <c r="E78" s="4" t="s">
        <v>21</v>
      </c>
      <c r="F78" s="5">
        <v>2.3717562169823481</v>
      </c>
      <c r="G78" s="6">
        <v>1.1717562169823477</v>
      </c>
      <c r="H78" s="6">
        <v>1.2000000000000002</v>
      </c>
      <c r="I78" s="17"/>
    </row>
    <row r="79" spans="2:9">
      <c r="B79" s="4" t="s">
        <v>39</v>
      </c>
      <c r="C79" s="13" t="s">
        <v>8</v>
      </c>
      <c r="D79" s="4" t="s">
        <v>9</v>
      </c>
      <c r="E79" s="4" t="s">
        <v>12</v>
      </c>
      <c r="F79" s="5">
        <v>6.053792444093002</v>
      </c>
      <c r="G79" s="6">
        <v>2.4537924440930019</v>
      </c>
      <c r="H79" s="6">
        <v>3.5999999999999996</v>
      </c>
      <c r="I79" s="17"/>
    </row>
    <row r="80" spans="2:9">
      <c r="B80" s="4" t="s">
        <v>39</v>
      </c>
      <c r="C80" s="13" t="s">
        <v>8</v>
      </c>
      <c r="D80" s="4" t="s">
        <v>11</v>
      </c>
      <c r="E80" s="4" t="s">
        <v>12</v>
      </c>
      <c r="F80" s="5">
        <v>5.6186316196366439</v>
      </c>
      <c r="G80" s="6">
        <v>1.4186316196366449</v>
      </c>
      <c r="H80" s="6">
        <v>4.1999999999999993</v>
      </c>
      <c r="I80" s="17"/>
    </row>
    <row r="81" spans="2:9">
      <c r="B81" s="4" t="s">
        <v>39</v>
      </c>
      <c r="C81" s="14" t="s">
        <v>13</v>
      </c>
      <c r="D81" s="4" t="s">
        <v>9</v>
      </c>
      <c r="E81" s="4" t="s">
        <v>12</v>
      </c>
      <c r="F81" s="5">
        <v>5.4537924440930023</v>
      </c>
      <c r="G81" s="6">
        <v>2.4537924440930019</v>
      </c>
      <c r="H81" s="6">
        <v>3</v>
      </c>
      <c r="I81" s="17"/>
    </row>
    <row r="82" spans="2:9">
      <c r="B82" s="4" t="s">
        <v>39</v>
      </c>
      <c r="C82" s="14" t="s">
        <v>13</v>
      </c>
      <c r="D82" s="4" t="s">
        <v>11</v>
      </c>
      <c r="E82" s="4" t="s">
        <v>12</v>
      </c>
      <c r="F82" s="5">
        <v>5.6186316196366439</v>
      </c>
      <c r="G82" s="6">
        <v>1.4186316196366449</v>
      </c>
      <c r="H82" s="6">
        <v>4.1999999999999993</v>
      </c>
      <c r="I82" s="17"/>
    </row>
    <row r="83" spans="2:9">
      <c r="B83" s="4" t="s">
        <v>40</v>
      </c>
      <c r="C83" s="13" t="s">
        <v>8</v>
      </c>
      <c r="D83" s="4" t="s">
        <v>9</v>
      </c>
      <c r="E83" s="4" t="s">
        <v>12</v>
      </c>
      <c r="F83" s="5">
        <v>5.2278689443753681</v>
      </c>
      <c r="G83" s="6">
        <v>2.8278689443753682</v>
      </c>
      <c r="H83" s="6">
        <v>2.4000000000000004</v>
      </c>
      <c r="I83" s="17"/>
    </row>
    <row r="84" spans="2:9">
      <c r="B84" s="4" t="s">
        <v>40</v>
      </c>
      <c r="C84" s="13" t="s">
        <v>8</v>
      </c>
      <c r="D84" s="4" t="s">
        <v>11</v>
      </c>
      <c r="E84" s="4" t="s">
        <v>12</v>
      </c>
      <c r="F84" s="5">
        <v>6.075144955546965</v>
      </c>
      <c r="G84" s="6">
        <v>1.8751449555469657</v>
      </c>
      <c r="H84" s="6">
        <v>4.1999999999999993</v>
      </c>
      <c r="I84" s="17"/>
    </row>
    <row r="85" spans="2:9">
      <c r="B85" s="4" t="s">
        <v>40</v>
      </c>
      <c r="C85" s="15" t="s">
        <v>17</v>
      </c>
      <c r="D85" s="4" t="s">
        <v>9</v>
      </c>
      <c r="E85" s="4" t="s">
        <v>18</v>
      </c>
      <c r="F85" s="5">
        <v>5.2278689443753681</v>
      </c>
      <c r="G85" s="6">
        <v>2.8278689443753682</v>
      </c>
      <c r="H85" s="6">
        <v>2.4000000000000004</v>
      </c>
      <c r="I85" s="17"/>
    </row>
    <row r="86" spans="2:9">
      <c r="B86" s="4" t="s">
        <v>40</v>
      </c>
      <c r="C86" s="15" t="s">
        <v>17</v>
      </c>
      <c r="D86" s="4" t="s">
        <v>11</v>
      </c>
      <c r="E86" s="4" t="s">
        <v>32</v>
      </c>
      <c r="F86" s="5">
        <v>3.0751449555469659</v>
      </c>
      <c r="G86" s="6">
        <v>1.8751449555469657</v>
      </c>
      <c r="H86" s="6">
        <v>1.2000000000000002</v>
      </c>
      <c r="I86" s="17"/>
    </row>
    <row r="87" spans="2:9">
      <c r="B87" s="4" t="s">
        <v>41</v>
      </c>
      <c r="C87" s="15" t="s">
        <v>17</v>
      </c>
      <c r="D87" s="4" t="s">
        <v>9</v>
      </c>
      <c r="E87" s="4" t="s">
        <v>18</v>
      </c>
      <c r="F87" s="5">
        <v>3.8447921216884873</v>
      </c>
      <c r="G87" s="6">
        <v>2.6447921216884871</v>
      </c>
      <c r="H87" s="6">
        <v>1.2000000000000002</v>
      </c>
      <c r="I87" s="17"/>
    </row>
    <row r="88" spans="2:9">
      <c r="B88" s="4" t="s">
        <v>41</v>
      </c>
      <c r="C88" s="15" t="s">
        <v>17</v>
      </c>
      <c r="D88" s="4" t="s">
        <v>11</v>
      </c>
      <c r="E88" s="4" t="s">
        <v>32</v>
      </c>
      <c r="F88" s="5">
        <v>3.0396598376497872</v>
      </c>
      <c r="G88" s="6">
        <v>1.2396598376497874</v>
      </c>
      <c r="H88" s="6">
        <v>1.7999999999999998</v>
      </c>
      <c r="I88" s="17"/>
    </row>
    <row r="89" spans="2:9">
      <c r="B89" s="4" t="s">
        <v>42</v>
      </c>
      <c r="C89" s="15" t="s">
        <v>17</v>
      </c>
      <c r="D89" s="4" t="s">
        <v>9</v>
      </c>
      <c r="E89" s="4" t="s">
        <v>18</v>
      </c>
      <c r="F89" s="5">
        <v>5.1553479797547999</v>
      </c>
      <c r="G89" s="6">
        <v>2.7553479797547995</v>
      </c>
      <c r="H89" s="6">
        <v>2.4000000000000004</v>
      </c>
      <c r="I89" s="17"/>
    </row>
    <row r="90" spans="2:9">
      <c r="B90" s="4" t="s">
        <v>42</v>
      </c>
      <c r="C90" s="15" t="s">
        <v>17</v>
      </c>
      <c r="D90" s="4" t="s">
        <v>11</v>
      </c>
      <c r="E90" s="4" t="s">
        <v>12</v>
      </c>
      <c r="F90" s="5">
        <v>3.8658935704161839</v>
      </c>
      <c r="G90" s="6">
        <v>2.6658935704161837</v>
      </c>
      <c r="H90" s="6">
        <v>1.2000000000000002</v>
      </c>
      <c r="I90" s="17"/>
    </row>
    <row r="91" spans="2:9">
      <c r="B91" s="4" t="s">
        <v>43</v>
      </c>
      <c r="C91" s="15" t="s">
        <v>17</v>
      </c>
      <c r="D91" s="4" t="s">
        <v>9</v>
      </c>
      <c r="E91" s="4" t="s">
        <v>10</v>
      </c>
      <c r="F91" s="5">
        <v>6.8956530915438421</v>
      </c>
      <c r="G91" s="6">
        <v>3.2956530915438429</v>
      </c>
      <c r="H91" s="6">
        <v>3.5999999999999996</v>
      </c>
      <c r="I91" s="17"/>
    </row>
    <row r="92" spans="2:9">
      <c r="B92" s="4" t="s">
        <v>43</v>
      </c>
      <c r="C92" s="15" t="s">
        <v>17</v>
      </c>
      <c r="D92" s="4" t="s">
        <v>11</v>
      </c>
      <c r="E92" s="4" t="s">
        <v>12</v>
      </c>
      <c r="F92" s="5">
        <v>4.225099858265688</v>
      </c>
      <c r="G92" s="6">
        <v>1.2250998582656876</v>
      </c>
      <c r="H92" s="6">
        <v>3</v>
      </c>
      <c r="I92" s="17"/>
    </row>
    <row r="93" spans="2:9">
      <c r="B93" s="4" t="s">
        <v>44</v>
      </c>
      <c r="C93" s="13" t="s">
        <v>8</v>
      </c>
      <c r="D93" s="4" t="s">
        <v>9</v>
      </c>
      <c r="E93" s="4" t="s">
        <v>10</v>
      </c>
      <c r="F93" s="5">
        <v>6.8768855811527914</v>
      </c>
      <c r="G93" s="6">
        <v>3.2768855811527917</v>
      </c>
      <c r="H93" s="6">
        <v>3.5999999999999996</v>
      </c>
      <c r="I93" s="17"/>
    </row>
    <row r="94" spans="2:9">
      <c r="B94" s="4" t="s">
        <v>44</v>
      </c>
      <c r="C94" s="13" t="s">
        <v>8</v>
      </c>
      <c r="D94" s="4" t="s">
        <v>11</v>
      </c>
      <c r="E94" s="4" t="s">
        <v>10</v>
      </c>
      <c r="F94" s="5">
        <v>8.1239530988274709</v>
      </c>
      <c r="G94" s="6">
        <v>2.1239530988274709</v>
      </c>
      <c r="H94" s="6">
        <v>6</v>
      </c>
      <c r="I94" s="17"/>
    </row>
    <row r="95" spans="2:9">
      <c r="B95" s="4" t="s">
        <v>44</v>
      </c>
      <c r="C95" s="15" t="s">
        <v>17</v>
      </c>
      <c r="D95" s="4" t="s">
        <v>9</v>
      </c>
      <c r="E95" s="4" t="s">
        <v>10</v>
      </c>
      <c r="F95" s="5">
        <v>6.8768855811527914</v>
      </c>
      <c r="G95" s="6">
        <v>3.2768855811527917</v>
      </c>
      <c r="H95" s="6">
        <v>3.5999999999999996</v>
      </c>
      <c r="I95" s="17"/>
    </row>
    <row r="96" spans="2:9">
      <c r="B96" s="4" t="s">
        <v>44</v>
      </c>
      <c r="C96" s="15" t="s">
        <v>17</v>
      </c>
      <c r="D96" s="4" t="s">
        <v>11</v>
      </c>
      <c r="E96" s="4" t="s">
        <v>10</v>
      </c>
      <c r="F96" s="5">
        <v>6.9239530988274716</v>
      </c>
      <c r="G96" s="6">
        <v>2.1239530988274709</v>
      </c>
      <c r="H96" s="6">
        <v>4.8000000000000007</v>
      </c>
      <c r="I96" s="17"/>
    </row>
    <row r="97" spans="2:9">
      <c r="B97" s="4" t="s">
        <v>45</v>
      </c>
      <c r="C97" s="13" t="s">
        <v>8</v>
      </c>
      <c r="D97" s="4" t="s">
        <v>9</v>
      </c>
      <c r="E97" s="4" t="s">
        <v>12</v>
      </c>
      <c r="F97" s="5">
        <v>6.235980970520826</v>
      </c>
      <c r="G97" s="6">
        <v>2.6359809705208264</v>
      </c>
      <c r="H97" s="6">
        <v>3.5999999999999996</v>
      </c>
      <c r="I97" s="17"/>
    </row>
    <row r="98" spans="2:9">
      <c r="B98" s="4" t="s">
        <v>46</v>
      </c>
      <c r="C98" s="13" t="s">
        <v>8</v>
      </c>
      <c r="D98" s="4" t="s">
        <v>11</v>
      </c>
      <c r="E98" s="4" t="s">
        <v>12</v>
      </c>
      <c r="F98" s="5">
        <v>5.437907486148692</v>
      </c>
      <c r="G98" s="6">
        <v>1.8379074861486924</v>
      </c>
      <c r="H98" s="6">
        <v>3.5999999999999996</v>
      </c>
      <c r="I98" s="17"/>
    </row>
    <row r="99" spans="2:9">
      <c r="B99" s="4" t="s">
        <v>47</v>
      </c>
      <c r="C99" s="15" t="s">
        <v>17</v>
      </c>
      <c r="D99" s="4" t="s">
        <v>9</v>
      </c>
      <c r="E99" s="4" t="s">
        <v>18</v>
      </c>
      <c r="F99" s="5">
        <v>6.0409585903025071</v>
      </c>
      <c r="G99" s="6">
        <v>3.0409585903025067</v>
      </c>
      <c r="H99" s="6">
        <v>3</v>
      </c>
      <c r="I99" s="17"/>
    </row>
    <row r="100" spans="2:9">
      <c r="B100" s="4" t="s">
        <v>47</v>
      </c>
      <c r="C100" s="15" t="s">
        <v>17</v>
      </c>
      <c r="D100" s="4" t="s">
        <v>11</v>
      </c>
      <c r="E100" s="4" t="s">
        <v>12</v>
      </c>
      <c r="F100" s="5">
        <v>5.0454838294034277</v>
      </c>
      <c r="G100" s="6">
        <v>2.0454838294034277</v>
      </c>
      <c r="H100" s="6">
        <v>3</v>
      </c>
      <c r="I100" s="17"/>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110"/>
  <sheetViews>
    <sheetView topLeftCell="A94" workbookViewId="0">
      <selection activeCell="I88" sqref="I88"/>
    </sheetView>
  </sheetViews>
  <sheetFormatPr defaultRowHeight="15"/>
  <cols>
    <col min="2" max="2" width="19.140625" bestFit="1" customWidth="1"/>
    <col min="4" max="4" width="14.28515625" customWidth="1"/>
    <col min="5" max="5" width="12.42578125" bestFit="1" customWidth="1"/>
    <col min="6" max="6" width="17" style="3" customWidth="1"/>
    <col min="7" max="7" width="15.85546875" customWidth="1"/>
    <col min="8" max="8" width="17.5703125" customWidth="1"/>
  </cols>
  <sheetData>
    <row r="2" spans="2:8">
      <c r="B2" s="7" t="s">
        <v>0</v>
      </c>
      <c r="C2" s="7" t="s">
        <v>1</v>
      </c>
      <c r="D2" s="7" t="s">
        <v>2</v>
      </c>
      <c r="E2" s="7" t="s">
        <v>3</v>
      </c>
      <c r="F2" s="8" t="s">
        <v>4</v>
      </c>
      <c r="G2" s="7" t="s">
        <v>5</v>
      </c>
      <c r="H2" s="9" t="s">
        <v>6</v>
      </c>
    </row>
    <row r="3" spans="2:8">
      <c r="B3" s="10" t="s">
        <v>7</v>
      </c>
      <c r="C3" s="10" t="s">
        <v>8</v>
      </c>
      <c r="D3" s="10" t="s">
        <v>9</v>
      </c>
      <c r="E3" s="10" t="s">
        <v>10</v>
      </c>
      <c r="F3" s="11">
        <v>7.4558179868324936</v>
      </c>
      <c r="G3" s="12">
        <f>VLOOKUP(B3,[1]Indices!$A$4:$U$35,20,0)</f>
        <v>2.6558179868324929</v>
      </c>
      <c r="H3" s="12">
        <f>VLOOKUP(B3,[1]Indices!$A$4:$U$35,21,0)</f>
        <v>4.8000000000000007</v>
      </c>
    </row>
    <row r="4" spans="2:8">
      <c r="B4" s="10" t="s">
        <v>7</v>
      </c>
      <c r="C4" s="10" t="s">
        <v>8</v>
      </c>
      <c r="D4" s="10" t="s">
        <v>11</v>
      </c>
      <c r="E4" s="10" t="s">
        <v>12</v>
      </c>
      <c r="F4" s="11">
        <v>4.1848988532405613</v>
      </c>
      <c r="G4" s="12">
        <f>VLOOKUP(B4,[1]Indices!$A$4:$AD$35,29,0)</f>
        <v>1.1848988532405618</v>
      </c>
      <c r="H4" s="12">
        <f>VLOOKUP(B4,[1]Indices!$A$4:$AD$35,30,0)</f>
        <v>3</v>
      </c>
    </row>
    <row r="5" spans="2:8">
      <c r="B5" s="10" t="s">
        <v>7</v>
      </c>
      <c r="C5" s="10" t="s">
        <v>13</v>
      </c>
      <c r="D5" s="10" t="s">
        <v>9</v>
      </c>
      <c r="E5" s="10" t="s">
        <v>10</v>
      </c>
      <c r="F5" s="11">
        <v>8.655817986832492</v>
      </c>
      <c r="G5" s="12">
        <f>VLOOKUP(B5,'[2]Indices '!$A$4:$V$21,20,0)</f>
        <v>2.6558179868324929</v>
      </c>
      <c r="H5" s="12">
        <f>VLOOKUP(B5,'[2]Indices '!$A$4:$V$21,21,0)</f>
        <v>6</v>
      </c>
    </row>
    <row r="6" spans="2:8">
      <c r="B6" s="10" t="s">
        <v>7</v>
      </c>
      <c r="C6" s="10" t="s">
        <v>13</v>
      </c>
      <c r="D6" s="10" t="s">
        <v>11</v>
      </c>
      <c r="E6" s="10" t="s">
        <v>12</v>
      </c>
      <c r="F6" s="11">
        <v>4.1848988532405613</v>
      </c>
      <c r="G6" s="12">
        <f>VLOOKUP(B6,'[2]Indices '!$A$4:$AE$21,29,0)</f>
        <v>1.1848988532405618</v>
      </c>
      <c r="H6" s="12">
        <f>VLOOKUP(B6,'[2]Indices '!$A$4:$AE$21,30,0)</f>
        <v>3</v>
      </c>
    </row>
    <row r="7" spans="2:8">
      <c r="B7" s="10" t="s">
        <v>14</v>
      </c>
      <c r="C7" s="10" t="s">
        <v>13</v>
      </c>
      <c r="D7" s="10" t="s">
        <v>9</v>
      </c>
      <c r="E7" s="10" t="s">
        <v>12</v>
      </c>
      <c r="F7" s="11">
        <v>5.9828621567334093</v>
      </c>
      <c r="G7" s="12">
        <f>VLOOKUP(B7,'[2]Indices '!$A$4:$V$21,20,0)</f>
        <v>2.9828621567334093</v>
      </c>
      <c r="H7" s="12">
        <f>VLOOKUP(B7,'[2]Indices '!$A$4:$V$21,21,0)</f>
        <v>3</v>
      </c>
    </row>
    <row r="8" spans="2:8">
      <c r="B8" s="10" t="s">
        <v>14</v>
      </c>
      <c r="C8" s="10" t="s">
        <v>13</v>
      </c>
      <c r="D8" s="10" t="s">
        <v>11</v>
      </c>
      <c r="E8" s="10" t="s">
        <v>10</v>
      </c>
      <c r="F8" s="11">
        <v>7.467130524416957</v>
      </c>
      <c r="G8" s="12">
        <f>VLOOKUP(B8,'[2]Indices '!$A$4:$AE$21,29,0)</f>
        <v>2.0671305244169567</v>
      </c>
      <c r="H8" s="12">
        <f>VLOOKUP(B8,'[2]Indices '!$A$4:$AE$21,30,0)</f>
        <v>5.4</v>
      </c>
    </row>
    <row r="9" spans="2:8">
      <c r="B9" s="10" t="s">
        <v>14</v>
      </c>
      <c r="C9" s="10" t="s">
        <v>15</v>
      </c>
      <c r="D9" s="10" t="s">
        <v>9</v>
      </c>
      <c r="E9" s="10" t="s">
        <v>12</v>
      </c>
      <c r="F9" s="11">
        <v>5.9712325802797128</v>
      </c>
      <c r="G9" s="12">
        <f>VLOOKUP(B9,'[3]Indices '!$A$3:$V$17,20,0)</f>
        <v>2.9712325802797124</v>
      </c>
      <c r="H9" s="12">
        <f>VLOOKUP(B9,'[3]Indices '!$A$3:$V$17,21,0)</f>
        <v>3</v>
      </c>
    </row>
    <row r="10" spans="2:8">
      <c r="B10" s="10" t="s">
        <v>14</v>
      </c>
      <c r="C10" s="10" t="s">
        <v>15</v>
      </c>
      <c r="D10" s="10" t="s">
        <v>11</v>
      </c>
      <c r="E10" s="10" t="s">
        <v>12</v>
      </c>
      <c r="F10" s="11">
        <v>5.0671305244169567</v>
      </c>
      <c r="G10" s="12">
        <f>VLOOKUP(B10,'[3]Indices '!$A$3:$AE$17,29,0)</f>
        <v>2.0671305244169567</v>
      </c>
      <c r="H10" s="12">
        <f>VLOOKUP(B10,'[3]Indices '!$A$3:$AE$17,30,0)</f>
        <v>3</v>
      </c>
    </row>
    <row r="11" spans="2:8">
      <c r="B11" s="10" t="s">
        <v>16</v>
      </c>
      <c r="C11" s="10" t="s">
        <v>17</v>
      </c>
      <c r="D11" s="10" t="s">
        <v>9</v>
      </c>
      <c r="E11" s="10" t="s">
        <v>18</v>
      </c>
      <c r="F11" s="11">
        <v>5.2739545978820273</v>
      </c>
      <c r="G11" s="12">
        <f>VLOOKUP(B11,'[4]Indices TEA'!$A$4:$V$36,20,0)</f>
        <v>2.8739545978820269</v>
      </c>
      <c r="H11" s="12">
        <f>VLOOKUP(B11,'[4]Indices TEA'!$A$4:$V$36,21,0)</f>
        <v>2.4000000000000004</v>
      </c>
    </row>
    <row r="12" spans="2:8">
      <c r="B12" s="10" t="s">
        <v>16</v>
      </c>
      <c r="C12" s="10" t="s">
        <v>17</v>
      </c>
      <c r="D12" s="10" t="s">
        <v>11</v>
      </c>
      <c r="E12" s="10" t="s">
        <v>12</v>
      </c>
      <c r="F12" s="11">
        <v>4.7876562298672853</v>
      </c>
      <c r="G12" s="12">
        <f>VLOOKUP(B12,'[4]Indices TEA'!$A$4:$AE$36,29,0)</f>
        <v>1.7876562298672853</v>
      </c>
      <c r="H12" s="12">
        <f>VLOOKUP(B12,'[4]Indices TEA'!$A$4:$AE$36,30,0)</f>
        <v>3</v>
      </c>
    </row>
    <row r="13" spans="2:8">
      <c r="B13" s="10" t="s">
        <v>19</v>
      </c>
      <c r="C13" s="10" t="s">
        <v>8</v>
      </c>
      <c r="D13" s="10" t="s">
        <v>9</v>
      </c>
      <c r="E13" s="10" t="s">
        <v>12</v>
      </c>
      <c r="F13" s="11">
        <v>5.5951634889315454</v>
      </c>
      <c r="G13" s="12">
        <f>VLOOKUP(B13,[1]Indices!$A$4:$U$35,20,0)</f>
        <v>2.5951634889315458</v>
      </c>
      <c r="H13" s="12">
        <f>VLOOKUP(B13,[1]Indices!$A$4:$U$35,21,0)</f>
        <v>3</v>
      </c>
    </row>
    <row r="14" spans="2:8">
      <c r="B14" s="10" t="s">
        <v>19</v>
      </c>
      <c r="C14" s="10" t="s">
        <v>8</v>
      </c>
      <c r="D14" s="10" t="s">
        <v>11</v>
      </c>
      <c r="E14" s="10" t="s">
        <v>12</v>
      </c>
      <c r="F14" s="11">
        <v>6.1623244427264536</v>
      </c>
      <c r="G14" s="12">
        <f>VLOOKUP(B14,[1]Indices!$A$4:$AD$35,29,0)</f>
        <v>1.3623244427264527</v>
      </c>
      <c r="H14" s="12">
        <f>VLOOKUP(B14,[1]Indices!$A$4:$AD$35,30,0)</f>
        <v>4.8000000000000007</v>
      </c>
    </row>
    <row r="15" spans="2:8">
      <c r="B15" s="10" t="s">
        <v>19</v>
      </c>
      <c r="C15" s="10" t="s">
        <v>15</v>
      </c>
      <c r="D15" s="10" t="s">
        <v>9</v>
      </c>
      <c r="E15" s="10" t="s">
        <v>12</v>
      </c>
      <c r="F15" s="11">
        <v>4.9451724623701683</v>
      </c>
      <c r="G15" s="12">
        <f>VLOOKUP(B15,'[3]Indices '!$A$3:$V$17,20,0)</f>
        <v>2.5451724623701675</v>
      </c>
      <c r="H15" s="12">
        <f>VLOOKUP(B15,'[3]Indices '!$A$3:$V$17,21,0)</f>
        <v>2.4000000000000004</v>
      </c>
    </row>
    <row r="16" spans="2:8">
      <c r="B16" s="10" t="s">
        <v>19</v>
      </c>
      <c r="C16" s="10" t="s">
        <v>15</v>
      </c>
      <c r="D16" s="10" t="s">
        <v>11</v>
      </c>
      <c r="E16" s="10" t="s">
        <v>12</v>
      </c>
      <c r="F16" s="11">
        <v>4.3623244427264529</v>
      </c>
      <c r="G16" s="12">
        <f>VLOOKUP(B16,'[3]Indices '!$A$3:$AE$17,29,0)</f>
        <v>1.3623244427264529</v>
      </c>
      <c r="H16" s="12">
        <f>VLOOKUP(B16,'[3]Indices '!$A$3:$AE$17,30,0)</f>
        <v>3</v>
      </c>
    </row>
    <row r="17" spans="2:8">
      <c r="B17" s="10" t="s">
        <v>20</v>
      </c>
      <c r="C17" s="10" t="s">
        <v>8</v>
      </c>
      <c r="D17" s="10" t="s">
        <v>9</v>
      </c>
      <c r="E17" s="10" t="s">
        <v>12</v>
      </c>
      <c r="F17" s="11">
        <v>5.599880028016079</v>
      </c>
      <c r="G17" s="12">
        <f>VLOOKUP(B17,[1]Indices!$A$4:$U$35,20,0)</f>
        <v>1.9998800280160789</v>
      </c>
      <c r="H17" s="12">
        <f>VLOOKUP(B17,[1]Indices!$A$4:$U$35,21,0)</f>
        <v>3.5999999999999996</v>
      </c>
    </row>
    <row r="18" spans="2:8">
      <c r="B18" s="10" t="s">
        <v>20</v>
      </c>
      <c r="C18" s="10" t="s">
        <v>8</v>
      </c>
      <c r="D18" s="10" t="s">
        <v>11</v>
      </c>
      <c r="E18" s="10" t="s">
        <v>12</v>
      </c>
      <c r="F18" s="11">
        <v>4.1677618863548513</v>
      </c>
      <c r="G18" s="12">
        <f>VLOOKUP(B18,[1]Indices!$A$4:$AD$35,29,0)</f>
        <v>1.1677618863548513</v>
      </c>
      <c r="H18" s="12">
        <f>VLOOKUP(B18,[1]Indices!$A$4:$AD$35,30,0)</f>
        <v>3</v>
      </c>
    </row>
    <row r="19" spans="2:8">
      <c r="B19" s="10" t="s">
        <v>20</v>
      </c>
      <c r="C19" s="10" t="s">
        <v>15</v>
      </c>
      <c r="D19" s="10" t="s">
        <v>9</v>
      </c>
      <c r="E19" s="10" t="s">
        <v>12</v>
      </c>
      <c r="F19" s="11">
        <v>3.7069241773340975</v>
      </c>
      <c r="G19" s="12">
        <f>VLOOKUP(B19,'[3]Indices '!$A$3:$V$17,20,0)</f>
        <v>1.9069241773340977</v>
      </c>
      <c r="H19" s="12">
        <f>VLOOKUP(B19,'[3]Indices '!$A$3:$V$17,21,0)</f>
        <v>1.7999999999999998</v>
      </c>
    </row>
    <row r="20" spans="2:8">
      <c r="B20" s="10" t="s">
        <v>20</v>
      </c>
      <c r="C20" s="10" t="s">
        <v>15</v>
      </c>
      <c r="D20" s="10" t="s">
        <v>11</v>
      </c>
      <c r="E20" s="10" t="s">
        <v>12</v>
      </c>
      <c r="F20" s="11">
        <v>4.1677618863548513</v>
      </c>
      <c r="G20" s="12">
        <f>VLOOKUP(B20,'[3]Indices '!$A$3:$AE$17,29,0)</f>
        <v>1.1677618863548511</v>
      </c>
      <c r="H20" s="12">
        <f>VLOOKUP(B20,'[3]Indices '!$A$3:$AE$17,30,0)</f>
        <v>3</v>
      </c>
    </row>
    <row r="21" spans="2:8">
      <c r="B21" s="10" t="s">
        <v>22</v>
      </c>
      <c r="C21" s="10" t="s">
        <v>8</v>
      </c>
      <c r="D21" s="10" t="s">
        <v>9</v>
      </c>
      <c r="E21" s="10" t="s">
        <v>10</v>
      </c>
      <c r="F21" s="11">
        <v>6.8016337200516572</v>
      </c>
      <c r="G21" s="12">
        <f>VLOOKUP(B21,[1]Indices!$A$4:$U$35,20,0)</f>
        <v>3.2016337200516576</v>
      </c>
      <c r="H21" s="12">
        <f>VLOOKUP(B21,[1]Indices!$A$4:$U$35,21,0)</f>
        <v>3.5999999999999996</v>
      </c>
    </row>
    <row r="22" spans="2:8">
      <c r="B22" s="10" t="s">
        <v>22</v>
      </c>
      <c r="C22" s="10" t="s">
        <v>8</v>
      </c>
      <c r="D22" s="10" t="s">
        <v>11</v>
      </c>
      <c r="E22" s="10" t="s">
        <v>10</v>
      </c>
      <c r="F22" s="11">
        <v>7.5168663831980416</v>
      </c>
      <c r="G22" s="12">
        <f>VLOOKUP(B22,[1]Indices!$A$4:$AD$35,29,0)</f>
        <v>2.1168663831980412</v>
      </c>
      <c r="H22" s="12">
        <f>VLOOKUP(B22,[1]Indices!$A$4:$AD$35,30,0)</f>
        <v>5.4</v>
      </c>
    </row>
    <row r="23" spans="2:8">
      <c r="B23" s="10" t="s">
        <v>22</v>
      </c>
      <c r="C23" s="10" t="s">
        <v>13</v>
      </c>
      <c r="D23" s="10" t="s">
        <v>9</v>
      </c>
      <c r="E23" s="10" t="s">
        <v>10</v>
      </c>
      <c r="F23" s="11">
        <v>8.0016337200516574</v>
      </c>
      <c r="G23" s="12">
        <f>VLOOKUP(B23,'[2]Indices '!$A$4:$V$21,20,0)</f>
        <v>3.2016337200516576</v>
      </c>
      <c r="H23" s="12">
        <f>VLOOKUP(B23,'[2]Indices '!$A$4:$V$21,21,0)</f>
        <v>4.8</v>
      </c>
    </row>
    <row r="24" spans="2:8">
      <c r="B24" s="10" t="s">
        <v>22</v>
      </c>
      <c r="C24" s="10" t="s">
        <v>13</v>
      </c>
      <c r="D24" s="10" t="s">
        <v>11</v>
      </c>
      <c r="E24" s="10" t="s">
        <v>10</v>
      </c>
      <c r="F24" s="11">
        <v>7.5168663831980416</v>
      </c>
      <c r="G24" s="12">
        <f>VLOOKUP(B24,'[2]Indices '!$A$4:$AE$21,29,0)</f>
        <v>2.1168663831980412</v>
      </c>
      <c r="H24" s="12">
        <f>VLOOKUP(B24,'[2]Indices '!$A$4:$AE$21,30,0)</f>
        <v>5.4</v>
      </c>
    </row>
    <row r="25" spans="2:8">
      <c r="B25" s="10" t="s">
        <v>22</v>
      </c>
      <c r="C25" s="10" t="s">
        <v>15</v>
      </c>
      <c r="D25" s="10" t="s">
        <v>9</v>
      </c>
      <c r="E25" s="10" t="s">
        <v>10</v>
      </c>
      <c r="F25" s="11">
        <v>6.7886312074888426</v>
      </c>
      <c r="G25" s="12">
        <f>VLOOKUP(B25,'[3]Indices '!$A$3:$V$17,20,0)</f>
        <v>3.188631207488843</v>
      </c>
      <c r="H25" s="12">
        <f>VLOOKUP(B25,'[3]Indices '!$A$3:$V$17,21,0)</f>
        <v>3.5999999999999996</v>
      </c>
    </row>
    <row r="26" spans="2:8">
      <c r="B26" s="10" t="s">
        <v>22</v>
      </c>
      <c r="C26" s="10" t="s">
        <v>15</v>
      </c>
      <c r="D26" s="10" t="s">
        <v>11</v>
      </c>
      <c r="E26" s="10" t="s">
        <v>12</v>
      </c>
      <c r="F26" s="11">
        <v>5.1168663831980412</v>
      </c>
      <c r="G26" s="12">
        <f>VLOOKUP(B26,'[3]Indices '!$A$3:$AE$17,29,0)</f>
        <v>2.1168663831980412</v>
      </c>
      <c r="H26" s="12">
        <f>VLOOKUP(B26,'[3]Indices '!$A$3:$AE$17,30,0)</f>
        <v>3</v>
      </c>
    </row>
    <row r="27" spans="2:8">
      <c r="B27" s="10" t="s">
        <v>23</v>
      </c>
      <c r="C27" s="10" t="s">
        <v>13</v>
      </c>
      <c r="D27" s="10" t="s">
        <v>9</v>
      </c>
      <c r="E27" s="10" t="s">
        <v>12</v>
      </c>
      <c r="F27" s="11">
        <v>5.3481200908447715</v>
      </c>
      <c r="G27" s="12">
        <f>VLOOKUP(B27,'[2]Indices '!$A$4:$V$21,20,0)</f>
        <v>2.3481200908447719</v>
      </c>
      <c r="H27" s="12">
        <f>VLOOKUP(B27,'[2]Indices '!$A$4:$V$21,21,0)</f>
        <v>3</v>
      </c>
    </row>
    <row r="28" spans="2:8">
      <c r="B28" s="10" t="s">
        <v>23</v>
      </c>
      <c r="C28" s="10" t="s">
        <v>13</v>
      </c>
      <c r="D28" s="10" t="s">
        <v>11</v>
      </c>
      <c r="E28" s="10" t="s">
        <v>12</v>
      </c>
      <c r="F28" s="11">
        <v>3.9357557015848474</v>
      </c>
      <c r="G28" s="12">
        <f>VLOOKUP(B28,'[2]Indices '!$A$4:$AE$21,29,0)</f>
        <v>1.5357557015848473</v>
      </c>
      <c r="H28" s="12">
        <f>VLOOKUP(B28,'[2]Indices '!$A$4:$AE$21,30,0)</f>
        <v>2.4000000000000004</v>
      </c>
    </row>
    <row r="29" spans="2:8">
      <c r="B29" s="10" t="s">
        <v>23</v>
      </c>
      <c r="C29" s="10" t="s">
        <v>15</v>
      </c>
      <c r="D29" s="10" t="s">
        <v>9</v>
      </c>
      <c r="E29" s="10" t="s">
        <v>12</v>
      </c>
      <c r="F29" s="11">
        <v>5.888599272467169</v>
      </c>
      <c r="G29" s="12">
        <f>VLOOKUP(B29,'[3]Indices '!$A$3:$V$17,20,0)</f>
        <v>2.2885992724671693</v>
      </c>
      <c r="H29" s="12">
        <f>VLOOKUP(B29,'[3]Indices '!$A$3:$V$17,21,0)</f>
        <v>3.5999999999999996</v>
      </c>
    </row>
    <row r="30" spans="2:8">
      <c r="B30" s="10" t="s">
        <v>23</v>
      </c>
      <c r="C30" s="10" t="s">
        <v>15</v>
      </c>
      <c r="D30" s="10" t="s">
        <v>11</v>
      </c>
      <c r="E30" s="10" t="s">
        <v>12</v>
      </c>
      <c r="F30" s="11">
        <v>4.5357557015848471</v>
      </c>
      <c r="G30" s="12">
        <f>VLOOKUP(B30,'[3]Indices '!$A$3:$AE$17,29,0)</f>
        <v>1.5357557015848473</v>
      </c>
      <c r="H30" s="12">
        <f>VLOOKUP(B30,'[3]Indices '!$A$3:$AE$17,30,0)</f>
        <v>3</v>
      </c>
    </row>
    <row r="31" spans="2:8">
      <c r="B31" s="10" t="s">
        <v>24</v>
      </c>
      <c r="C31" s="10" t="s">
        <v>13</v>
      </c>
      <c r="D31" s="10" t="s">
        <v>9</v>
      </c>
      <c r="E31" s="10" t="s">
        <v>12</v>
      </c>
      <c r="F31" s="11">
        <v>4.2249477723474964</v>
      </c>
      <c r="G31" s="12">
        <f>VLOOKUP(B31,'[2]Indices '!$A$4:$V$21,20,0)</f>
        <v>2.4249477723474966</v>
      </c>
      <c r="H31" s="12">
        <f>VLOOKUP(B31,'[2]Indices '!$A$4:$V$21,21,0)</f>
        <v>1.7999999999999998</v>
      </c>
    </row>
    <row r="32" spans="2:8">
      <c r="B32" s="10" t="s">
        <v>24</v>
      </c>
      <c r="C32" s="10" t="s">
        <v>13</v>
      </c>
      <c r="D32" s="10" t="s">
        <v>11</v>
      </c>
      <c r="E32" s="10" t="s">
        <v>12</v>
      </c>
      <c r="F32" s="11">
        <v>4.8793454451745903</v>
      </c>
      <c r="G32" s="12">
        <f>VLOOKUP(B32,'[2]Indices '!$A$4:$AE$21,29,0)</f>
        <v>1.2793454451745907</v>
      </c>
      <c r="H32" s="12">
        <f>VLOOKUP(B32,'[2]Indices '!$A$4:$AE$21,30,0)</f>
        <v>3.5999999999999996</v>
      </c>
    </row>
    <row r="33" spans="2:8">
      <c r="B33" s="10" t="s">
        <v>24</v>
      </c>
      <c r="C33" s="10" t="s">
        <v>15</v>
      </c>
      <c r="D33" s="10" t="s">
        <v>9</v>
      </c>
      <c r="E33" s="10" t="s">
        <v>12</v>
      </c>
      <c r="F33" s="11">
        <v>4.7755220724192853</v>
      </c>
      <c r="G33" s="12">
        <f>VLOOKUP(B33,'[3]Indices '!$A$3:$V$17,20,0)</f>
        <v>2.3755220724192845</v>
      </c>
      <c r="H33" s="12">
        <f>VLOOKUP(B33,'[3]Indices '!$A$3:$V$17,21,0)</f>
        <v>2.4000000000000004</v>
      </c>
    </row>
    <row r="34" spans="2:8">
      <c r="B34" s="10" t="s">
        <v>24</v>
      </c>
      <c r="C34" s="10" t="s">
        <v>15</v>
      </c>
      <c r="D34" s="10" t="s">
        <v>11</v>
      </c>
      <c r="E34" s="10" t="s">
        <v>12</v>
      </c>
      <c r="F34" s="11">
        <v>3.6793454451745911</v>
      </c>
      <c r="G34" s="12">
        <f>VLOOKUP(B34,'[3]Indices '!$A$3:$AE$17,29,0)</f>
        <v>1.2793454451745909</v>
      </c>
      <c r="H34" s="12">
        <f>VLOOKUP(B34,'[3]Indices '!$A$3:$AE$17,30,0)</f>
        <v>2.4000000000000004</v>
      </c>
    </row>
    <row r="35" spans="2:8">
      <c r="B35" s="10" t="s">
        <v>25</v>
      </c>
      <c r="C35" s="10" t="s">
        <v>8</v>
      </c>
      <c r="D35" s="10" t="s">
        <v>9</v>
      </c>
      <c r="E35" s="10" t="s">
        <v>12</v>
      </c>
      <c r="F35" s="11">
        <v>5.445760886276533</v>
      </c>
      <c r="G35" s="12">
        <f>VLOOKUP(B35,[1]Indices!$A$4:$U$35,20,0)</f>
        <v>2.445760886276533</v>
      </c>
      <c r="H35" s="12">
        <f>VLOOKUP(B35,[1]Indices!$A$4:$U$35,21,0)</f>
        <v>3</v>
      </c>
    </row>
    <row r="36" spans="2:8">
      <c r="B36" s="10" t="s">
        <v>25</v>
      </c>
      <c r="C36" s="10" t="s">
        <v>8</v>
      </c>
      <c r="D36" s="10" t="s">
        <v>11</v>
      </c>
      <c r="E36" s="10" t="s">
        <v>12</v>
      </c>
      <c r="F36" s="11">
        <v>6.5509341579693343</v>
      </c>
      <c r="G36" s="12">
        <f>VLOOKUP(B36,[1]Indices!$A$4:$AD$35,29,0)</f>
        <v>1.7509341579693336</v>
      </c>
      <c r="H36" s="12">
        <f>VLOOKUP(B36,[1]Indices!$A$4:$AD$35,30,0)</f>
        <v>4.8000000000000007</v>
      </c>
    </row>
    <row r="37" spans="2:8">
      <c r="B37" s="10" t="s">
        <v>26</v>
      </c>
      <c r="C37" s="10" t="s">
        <v>8</v>
      </c>
      <c r="D37" s="10" t="s">
        <v>9</v>
      </c>
      <c r="E37" s="10" t="s">
        <v>12</v>
      </c>
      <c r="F37" s="11">
        <v>5.3971357086131784</v>
      </c>
      <c r="G37" s="12">
        <f>VLOOKUP(B37,[1]Indices!$A$4:$U$35,20,0)</f>
        <v>2.997135708613178</v>
      </c>
      <c r="H37" s="12">
        <f>VLOOKUP(B37,[1]Indices!$A$4:$U$35,21,0)</f>
        <v>2.4000000000000004</v>
      </c>
    </row>
    <row r="38" spans="2:8">
      <c r="B38" s="10" t="s">
        <v>26</v>
      </c>
      <c r="C38" s="10" t="s">
        <v>8</v>
      </c>
      <c r="D38" s="10" t="s">
        <v>11</v>
      </c>
      <c r="E38" s="10" t="s">
        <v>10</v>
      </c>
      <c r="F38" s="11">
        <v>7.3831207318644516</v>
      </c>
      <c r="G38" s="12">
        <f>VLOOKUP(B38,[1]Indices!$A$4:$AD$35,29,0)</f>
        <v>1.9831207318644508</v>
      </c>
      <c r="H38" s="12">
        <f>VLOOKUP(B38,[1]Indices!$A$4:$AD$35,30,0)</f>
        <v>5.4</v>
      </c>
    </row>
    <row r="39" spans="2:8">
      <c r="B39" s="10" t="s">
        <v>27</v>
      </c>
      <c r="C39" s="10" t="s">
        <v>13</v>
      </c>
      <c r="D39" s="10" t="s">
        <v>9</v>
      </c>
      <c r="E39" s="10" t="s">
        <v>12</v>
      </c>
      <c r="F39" s="11">
        <v>5.0965141882892446</v>
      </c>
      <c r="G39" s="12">
        <f>VLOOKUP(B39,'[2]Indices '!$A$4:$V$21,20,0)</f>
        <v>2.6965141882892452</v>
      </c>
      <c r="H39" s="12">
        <f>VLOOKUP(B39,'[2]Indices '!$A$4:$V$21,21,0)</f>
        <v>2.4</v>
      </c>
    </row>
    <row r="40" spans="2:8">
      <c r="B40" s="10" t="s">
        <v>27</v>
      </c>
      <c r="C40" s="10" t="s">
        <v>13</v>
      </c>
      <c r="D40" s="10" t="s">
        <v>11</v>
      </c>
      <c r="E40" s="10" t="s">
        <v>10</v>
      </c>
      <c r="F40" s="11">
        <v>6.9759567066099732</v>
      </c>
      <c r="G40" s="12">
        <f>VLOOKUP(B40,'[2]Indices '!$A$4:$AE$21,29,0)</f>
        <v>1.5759567066099731</v>
      </c>
      <c r="H40" s="12">
        <f>VLOOKUP(B40,'[2]Indices '!$A$4:$AE$21,30,0)</f>
        <v>5.4</v>
      </c>
    </row>
    <row r="41" spans="2:8">
      <c r="B41" s="10" t="s">
        <v>27</v>
      </c>
      <c r="C41" s="10" t="s">
        <v>15</v>
      </c>
      <c r="D41" s="10" t="s">
        <v>9</v>
      </c>
      <c r="E41" s="10" t="s">
        <v>12</v>
      </c>
      <c r="F41" s="11">
        <v>5.6793121064514853</v>
      </c>
      <c r="G41" s="12">
        <f>VLOOKUP(B41,'[3]Indices '!$A$3:$V$17,20,0)</f>
        <v>2.6793121064514849</v>
      </c>
      <c r="H41" s="12">
        <f>VLOOKUP(B41,'[3]Indices '!$A$3:$V$17,21,0)</f>
        <v>3</v>
      </c>
    </row>
    <row r="42" spans="2:8">
      <c r="B42" s="10" t="s">
        <v>27</v>
      </c>
      <c r="C42" s="10" t="s">
        <v>15</v>
      </c>
      <c r="D42" s="10" t="s">
        <v>11</v>
      </c>
      <c r="E42" s="10" t="s">
        <v>12</v>
      </c>
      <c r="F42" s="11">
        <v>3.9759567066099732</v>
      </c>
      <c r="G42" s="12">
        <f>VLOOKUP(B42,'[3]Indices '!$A$3:$AE$17,29,0)</f>
        <v>1.5759567066099729</v>
      </c>
      <c r="H42" s="12">
        <f>VLOOKUP(B42,'[3]Indices '!$A$3:$AE$17,30,0)</f>
        <v>2.4000000000000004</v>
      </c>
    </row>
    <row r="43" spans="2:8">
      <c r="B43" s="10" t="s">
        <v>28</v>
      </c>
      <c r="C43" s="10" t="s">
        <v>8</v>
      </c>
      <c r="D43" s="10" t="s">
        <v>9</v>
      </c>
      <c r="E43" s="10" t="s">
        <v>10</v>
      </c>
      <c r="F43" s="11">
        <v>8.2111549804268051</v>
      </c>
      <c r="G43" s="12">
        <f>VLOOKUP(B43,[1]Indices!$A$4:$U$35,20,0)</f>
        <v>2.8111549804268057</v>
      </c>
      <c r="H43" s="12">
        <f>VLOOKUP(B43,[1]Indices!$A$4:$U$35,21,0)</f>
        <v>5.4</v>
      </c>
    </row>
    <row r="44" spans="2:8">
      <c r="B44" s="10" t="s">
        <v>28</v>
      </c>
      <c r="C44" s="10" t="s">
        <v>8</v>
      </c>
      <c r="D44" s="10" t="s">
        <v>11</v>
      </c>
      <c r="E44" s="10" t="s">
        <v>10</v>
      </c>
      <c r="F44" s="11">
        <v>7.1187218141992012</v>
      </c>
      <c r="G44" s="12">
        <f>VLOOKUP(B44,[1]Indices!$A$4:$AD$35,29,0)</f>
        <v>1.7187218141992013</v>
      </c>
      <c r="H44" s="12">
        <f>VLOOKUP(B44,[1]Indices!$A$4:$AD$35,30,0)</f>
        <v>5.4</v>
      </c>
    </row>
    <row r="45" spans="2:8">
      <c r="B45" s="10" t="s">
        <v>28</v>
      </c>
      <c r="C45" s="10" t="s">
        <v>15</v>
      </c>
      <c r="D45" s="10" t="s">
        <v>9</v>
      </c>
      <c r="E45" s="10" t="s">
        <v>12</v>
      </c>
      <c r="F45" s="11">
        <v>5.1755394025373587</v>
      </c>
      <c r="G45" s="12">
        <f>VLOOKUP(B45,'[3]Indices '!$A$3:$V$17,20,0)</f>
        <v>2.7755394025373579</v>
      </c>
      <c r="H45" s="12">
        <f>VLOOKUP(B45,'[3]Indices '!$A$3:$V$17,21,0)</f>
        <v>2.4000000000000004</v>
      </c>
    </row>
    <row r="46" spans="2:8">
      <c r="B46" s="10" t="s">
        <v>28</v>
      </c>
      <c r="C46" s="10" t="s">
        <v>15</v>
      </c>
      <c r="D46" s="10" t="s">
        <v>11</v>
      </c>
      <c r="E46" s="10" t="s">
        <v>21</v>
      </c>
      <c r="F46" s="11">
        <v>2.9187218141992015</v>
      </c>
      <c r="G46" s="12">
        <f>VLOOKUP(B46,'[3]Indices '!$A$3:$AE$17,29,0)</f>
        <v>1.7187218141992013</v>
      </c>
      <c r="H46" s="12">
        <f>VLOOKUP(B46,'[3]Indices '!$A$3:$AE$17,30,0)</f>
        <v>1.2000000000000002</v>
      </c>
    </row>
    <row r="47" spans="2:8">
      <c r="B47" s="10" t="s">
        <v>29</v>
      </c>
      <c r="C47" s="10" t="s">
        <v>8</v>
      </c>
      <c r="D47" s="10" t="s">
        <v>9</v>
      </c>
      <c r="E47" s="10" t="s">
        <v>12</v>
      </c>
      <c r="F47" s="11">
        <v>6.0301974713348701</v>
      </c>
      <c r="G47" s="12">
        <f>VLOOKUP(B47,[1]Indices!$A$4:$U$35,20,0)</f>
        <v>2.4301974713348704</v>
      </c>
      <c r="H47" s="12">
        <f>VLOOKUP(B47,[1]Indices!$A$4:$U$35,21,0)</f>
        <v>3.5999999999999996</v>
      </c>
    </row>
    <row r="48" spans="2:8">
      <c r="B48" s="10" t="s">
        <v>29</v>
      </c>
      <c r="C48" s="10" t="s">
        <v>8</v>
      </c>
      <c r="D48" s="10" t="s">
        <v>11</v>
      </c>
      <c r="E48" s="10" t="s">
        <v>10</v>
      </c>
      <c r="F48" s="11">
        <v>7.1760597861100379</v>
      </c>
      <c r="G48" s="12">
        <f>VLOOKUP(B48,[1]Indices!$A$4:$AD$35,29,0)</f>
        <v>1.7760597861100376</v>
      </c>
      <c r="H48" s="12">
        <f>VLOOKUP(B48,[1]Indices!$A$4:$AD$35,30,0)</f>
        <v>5.4</v>
      </c>
    </row>
    <row r="49" spans="2:8">
      <c r="B49" s="10" t="s">
        <v>29</v>
      </c>
      <c r="C49" s="10" t="s">
        <v>15</v>
      </c>
      <c r="D49" s="10" t="s">
        <v>9</v>
      </c>
      <c r="E49" s="10" t="s">
        <v>12</v>
      </c>
      <c r="F49" s="11">
        <v>4.8113801705452079</v>
      </c>
      <c r="G49" s="12">
        <f>VLOOKUP(B49,'[3]Indices '!$A$3:$V$17,20,0)</f>
        <v>2.411380170545208</v>
      </c>
      <c r="H49" s="12">
        <f>VLOOKUP(B49,'[3]Indices '!$A$3:$V$17,21,0)</f>
        <v>2.4000000000000004</v>
      </c>
    </row>
    <row r="50" spans="2:8">
      <c r="B50" s="10" t="s">
        <v>29</v>
      </c>
      <c r="C50" s="10" t="s">
        <v>15</v>
      </c>
      <c r="D50" s="10" t="s">
        <v>11</v>
      </c>
      <c r="E50" s="10" t="s">
        <v>12</v>
      </c>
      <c r="F50" s="11">
        <v>3.5760597861100374</v>
      </c>
      <c r="G50" s="12">
        <f>VLOOKUP(B50,'[3]Indices '!$A$3:$AE$17,29,0)</f>
        <v>1.7760597861100376</v>
      </c>
      <c r="H50" s="12">
        <f>VLOOKUP(B50,'[3]Indices '!$A$3:$AE$17,30,0)</f>
        <v>1.7999999999999998</v>
      </c>
    </row>
    <row r="51" spans="2:8">
      <c r="B51" s="10" t="s">
        <v>30</v>
      </c>
      <c r="C51" s="10" t="s">
        <v>8</v>
      </c>
      <c r="D51" s="10" t="s">
        <v>9</v>
      </c>
      <c r="E51" s="10" t="s">
        <v>10</v>
      </c>
      <c r="F51" s="11">
        <v>7.2997540943516448</v>
      </c>
      <c r="G51" s="12">
        <f>VLOOKUP(B51,[1]Indices!$A$4:$U$35,20,0)</f>
        <v>3.0997540943516459</v>
      </c>
      <c r="H51" s="12">
        <f>VLOOKUP(B51,[1]Indices!$A$4:$U$35,21,0)</f>
        <v>4.1999999999999993</v>
      </c>
    </row>
    <row r="52" spans="2:8">
      <c r="B52" s="10" t="s">
        <v>30</v>
      </c>
      <c r="C52" s="10" t="s">
        <v>8</v>
      </c>
      <c r="D52" s="10" t="s">
        <v>11</v>
      </c>
      <c r="E52" s="10" t="s">
        <v>12</v>
      </c>
      <c r="F52" s="11">
        <v>3.4684705579177941</v>
      </c>
      <c r="G52" s="12">
        <f>VLOOKUP(B52,[1]Indices!$A$4:$AD$35,29,0)</f>
        <v>1.6684705579177943</v>
      </c>
      <c r="H52" s="12">
        <f>VLOOKUP(B52,[1]Indices!$A$4:$AD$35,30,0)</f>
        <v>1.7999999999999998</v>
      </c>
    </row>
    <row r="53" spans="2:8">
      <c r="B53" s="10" t="s">
        <v>30</v>
      </c>
      <c r="C53" s="10" t="s">
        <v>17</v>
      </c>
      <c r="D53" s="10" t="s">
        <v>9</v>
      </c>
      <c r="E53" s="10" t="s">
        <v>18</v>
      </c>
      <c r="F53" s="11">
        <v>5.4997540943516459</v>
      </c>
      <c r="G53" s="12">
        <f>VLOOKUP(B53,'[4]Indices TEA'!$A$4:$V$36,20,0)</f>
        <v>3.0997540943516459</v>
      </c>
      <c r="H53" s="12">
        <f>VLOOKUP(B53,'[4]Indices TEA'!$A$4:$V$36,21,0)</f>
        <v>2.4000000000000004</v>
      </c>
    </row>
    <row r="54" spans="2:8">
      <c r="B54" s="10" t="s">
        <v>30</v>
      </c>
      <c r="C54" s="10" t="s">
        <v>17</v>
      </c>
      <c r="D54" s="10" t="s">
        <v>11</v>
      </c>
      <c r="E54" s="10" t="s">
        <v>12</v>
      </c>
      <c r="F54" s="11">
        <v>4.0684705579177951</v>
      </c>
      <c r="G54" s="12">
        <f>VLOOKUP(B54,'[4]Indices TEA'!$A$4:$AE$36,29,0)</f>
        <v>1.6684705579177943</v>
      </c>
      <c r="H54" s="12">
        <f>VLOOKUP(B54,'[4]Indices TEA'!$A$4:$AE$36,30,0)</f>
        <v>2.4000000000000004</v>
      </c>
    </row>
    <row r="55" spans="2:8">
      <c r="B55" s="10" t="s">
        <v>31</v>
      </c>
      <c r="C55" s="10" t="s">
        <v>8</v>
      </c>
      <c r="D55" s="10" t="s">
        <v>9</v>
      </c>
      <c r="E55" s="10" t="s">
        <v>12</v>
      </c>
      <c r="F55" s="11">
        <v>5.7047983460287099</v>
      </c>
      <c r="G55" s="12">
        <f>VLOOKUP(B55,[1]Indices!$A$4:$U$35,20,0)</f>
        <v>2.7047983460287104</v>
      </c>
      <c r="H55" s="12">
        <f>VLOOKUP(B55,[1]Indices!$A$4:$U$35,21,0)</f>
        <v>3</v>
      </c>
    </row>
    <row r="56" spans="2:8">
      <c r="B56" s="10" t="s">
        <v>31</v>
      </c>
      <c r="C56" s="10" t="s">
        <v>8</v>
      </c>
      <c r="D56" s="10" t="s">
        <v>11</v>
      </c>
      <c r="E56" s="10" t="s">
        <v>12</v>
      </c>
      <c r="F56" s="11">
        <v>4.6182193016363868</v>
      </c>
      <c r="G56" s="12">
        <f>VLOOKUP(B56,[1]Indices!$A$4:$AD$35,29,0)</f>
        <v>1.6182193016363873</v>
      </c>
      <c r="H56" s="12">
        <f>VLOOKUP(B56,[1]Indices!$A$4:$AD$35,30,0)</f>
        <v>3</v>
      </c>
    </row>
    <row r="57" spans="2:8">
      <c r="B57" s="10" t="s">
        <v>31</v>
      </c>
      <c r="C57" s="10" t="s">
        <v>17</v>
      </c>
      <c r="D57" s="10" t="s">
        <v>9</v>
      </c>
      <c r="E57" s="10" t="s">
        <v>10</v>
      </c>
      <c r="F57" s="11">
        <v>6.9047983460287092</v>
      </c>
      <c r="G57" s="12">
        <f>VLOOKUP(B57,'[4]Indices TEA'!$A$4:$V$36,20,0)</f>
        <v>2.7047983460287104</v>
      </c>
      <c r="H57" s="12">
        <f>VLOOKUP(B57,'[4]Indices TEA'!$A$4:$V$36,21,0)</f>
        <v>4.1999999999999993</v>
      </c>
    </row>
    <row r="58" spans="2:8">
      <c r="B58" s="10" t="s">
        <v>31</v>
      </c>
      <c r="C58" s="10" t="s">
        <v>17</v>
      </c>
      <c r="D58" s="10" t="s">
        <v>11</v>
      </c>
      <c r="E58" s="10" t="s">
        <v>32</v>
      </c>
      <c r="F58" s="11">
        <v>2.8182193016363875</v>
      </c>
      <c r="G58" s="12">
        <f>VLOOKUP(B58,'[4]Indices TEA'!$A$4:$AE$36,29,0)</f>
        <v>1.6182193016363873</v>
      </c>
      <c r="H58" s="12">
        <f>VLOOKUP(B58,'[4]Indices TEA'!$A$4:$AE$36,30,0)</f>
        <v>1.2000000000000002</v>
      </c>
    </row>
    <row r="59" spans="2:8">
      <c r="B59" s="10" t="s">
        <v>31</v>
      </c>
      <c r="C59" s="10" t="s">
        <v>13</v>
      </c>
      <c r="D59" s="10" t="s">
        <v>9</v>
      </c>
      <c r="E59" s="10" t="s">
        <v>12</v>
      </c>
      <c r="F59" s="11">
        <v>5.1047983460287103</v>
      </c>
      <c r="G59" s="12">
        <f>VLOOKUP(B59,'[2]Indices '!$A$4:$V$21,20,0)</f>
        <v>2.7047983460287104</v>
      </c>
      <c r="H59" s="12">
        <f>VLOOKUP(B59,'[2]Indices '!$A$4:$V$21,21,0)</f>
        <v>2.4</v>
      </c>
    </row>
    <row r="60" spans="2:8">
      <c r="B60" s="10" t="s">
        <v>31</v>
      </c>
      <c r="C60" s="10" t="s">
        <v>13</v>
      </c>
      <c r="D60" s="10" t="s">
        <v>11</v>
      </c>
      <c r="E60" s="10" t="s">
        <v>12</v>
      </c>
      <c r="F60" s="11">
        <v>5.2182193016363865</v>
      </c>
      <c r="G60" s="12">
        <f>VLOOKUP(B60,'[2]Indices '!$A$4:$AE$21,29,0)</f>
        <v>1.6182193016363873</v>
      </c>
      <c r="H60" s="12">
        <f>VLOOKUP(B60,'[2]Indices '!$A$4:$AE$21,30,0)</f>
        <v>3.5999999999999996</v>
      </c>
    </row>
    <row r="61" spans="2:8">
      <c r="B61" s="10" t="s">
        <v>33</v>
      </c>
      <c r="C61" s="10" t="s">
        <v>8</v>
      </c>
      <c r="D61" s="10" t="s">
        <v>9</v>
      </c>
      <c r="E61" s="10" t="s">
        <v>12</v>
      </c>
      <c r="F61" s="11">
        <v>5.3653370740108626</v>
      </c>
      <c r="G61" s="12">
        <f>VLOOKUP(B61,[1]Indices!$A$4:$U$35,20,0)</f>
        <v>2.9653370740108622</v>
      </c>
      <c r="H61" s="12">
        <f>VLOOKUP(B61,[1]Indices!$A$4:$U$35,21,0)</f>
        <v>2.4000000000000004</v>
      </c>
    </row>
    <row r="62" spans="2:8">
      <c r="B62" s="10" t="s">
        <v>33</v>
      </c>
      <c r="C62" s="10" t="s">
        <v>8</v>
      </c>
      <c r="D62" s="10" t="s">
        <v>11</v>
      </c>
      <c r="E62" s="10" t="s">
        <v>12</v>
      </c>
      <c r="F62" s="11">
        <v>5.2164669501352918</v>
      </c>
      <c r="G62" s="12">
        <f>VLOOKUP(B62,[1]Indices!$A$4:$AD$35,29,0)</f>
        <v>2.2164669501352923</v>
      </c>
      <c r="H62" s="12">
        <f>VLOOKUP(B62,[1]Indices!$A$4:$AD$35,30,0)</f>
        <v>3</v>
      </c>
    </row>
    <row r="63" spans="2:8">
      <c r="B63" s="10" t="s">
        <v>33</v>
      </c>
      <c r="C63" s="10" t="s">
        <v>17</v>
      </c>
      <c r="D63" s="10" t="s">
        <v>9</v>
      </c>
      <c r="E63" s="10" t="s">
        <v>18</v>
      </c>
      <c r="F63" s="11">
        <v>5.9653370740108622</v>
      </c>
      <c r="G63" s="12">
        <f>VLOOKUP(B63,'[4]Indices TEA'!$A$4:$V$36,20,0)</f>
        <v>2.9653370740108622</v>
      </c>
      <c r="H63" s="12">
        <f>VLOOKUP(B63,'[4]Indices TEA'!$A$4:$V$36,21,0)</f>
        <v>3</v>
      </c>
    </row>
    <row r="64" spans="2:8">
      <c r="B64" s="10" t="s">
        <v>33</v>
      </c>
      <c r="C64" s="10" t="s">
        <v>17</v>
      </c>
      <c r="D64" s="10" t="s">
        <v>11</v>
      </c>
      <c r="E64" s="10" t="s">
        <v>12</v>
      </c>
      <c r="F64" s="11">
        <v>4.0164669501352925</v>
      </c>
      <c r="G64" s="12">
        <f>VLOOKUP(B64,'[4]Indices TEA'!$A$4:$AE$36,29,0)</f>
        <v>2.2164669501352923</v>
      </c>
      <c r="H64" s="12">
        <f>VLOOKUP(B64,'[4]Indices TEA'!$A$4:$AE$36,30,0)</f>
        <v>1.7999999999999998</v>
      </c>
    </row>
    <row r="65" spans="2:8">
      <c r="B65" s="10" t="s">
        <v>34</v>
      </c>
      <c r="C65" s="10" t="s">
        <v>17</v>
      </c>
      <c r="D65" s="10" t="s">
        <v>9</v>
      </c>
      <c r="E65" s="10" t="s">
        <v>18</v>
      </c>
      <c r="F65" s="11">
        <v>5.9298086436622333</v>
      </c>
      <c r="G65" s="12">
        <f>VLOOKUP(B65,'[4]Indices TEA'!$A$4:$V$36,20,0)</f>
        <v>2.9298086436622333</v>
      </c>
      <c r="H65" s="12">
        <f>VLOOKUP(B65,'[4]Indices TEA'!$A$4:$V$36,21,0)</f>
        <v>3</v>
      </c>
    </row>
    <row r="66" spans="2:8">
      <c r="B66" s="10" t="s">
        <v>34</v>
      </c>
      <c r="C66" s="10" t="s">
        <v>17</v>
      </c>
      <c r="D66" s="10" t="s">
        <v>11</v>
      </c>
      <c r="E66" s="10" t="s">
        <v>12</v>
      </c>
      <c r="F66" s="11">
        <v>4.5495941244684968</v>
      </c>
      <c r="G66" s="12">
        <f>VLOOKUP(B66,'[4]Indices TEA'!$A$4:$AE$36,29,0)</f>
        <v>2.1495941244684964</v>
      </c>
      <c r="H66" s="12">
        <f>VLOOKUP(B66,'[4]Indices TEA'!$A$4:$AE$36,30,0)</f>
        <v>2.4000000000000004</v>
      </c>
    </row>
    <row r="67" spans="2:8">
      <c r="B67" s="10" t="s">
        <v>35</v>
      </c>
      <c r="C67" s="10" t="s">
        <v>8</v>
      </c>
      <c r="D67" s="10" t="s">
        <v>9</v>
      </c>
      <c r="E67" s="10" t="s">
        <v>12</v>
      </c>
      <c r="F67" s="11">
        <v>5.7122416693398792</v>
      </c>
      <c r="G67" s="12">
        <f>VLOOKUP(B67,[1]Indices!$A$4:$U$35,20,0)</f>
        <v>2.7122416693398792</v>
      </c>
      <c r="H67" s="12">
        <f>VLOOKUP(B67,[1]Indices!$A$4:$U$35,21,0)</f>
        <v>3</v>
      </c>
    </row>
    <row r="68" spans="2:8">
      <c r="B68" s="10" t="s">
        <v>35</v>
      </c>
      <c r="C68" s="10" t="s">
        <v>8</v>
      </c>
      <c r="D68" s="10" t="s">
        <v>11</v>
      </c>
      <c r="E68" s="10" t="s">
        <v>12</v>
      </c>
      <c r="F68" s="11">
        <v>5.7362710990851689</v>
      </c>
      <c r="G68" s="12">
        <f>VLOOKUP(B68,[1]Indices!$A$4:$AD$35,29,0)</f>
        <v>1.5362710990851693</v>
      </c>
      <c r="H68" s="12">
        <f>VLOOKUP(B68,[1]Indices!$A$4:$AD$35,30,0)</f>
        <v>4.1999999999999993</v>
      </c>
    </row>
    <row r="69" spans="2:8">
      <c r="B69" s="10" t="s">
        <v>35</v>
      </c>
      <c r="C69" s="10" t="s">
        <v>13</v>
      </c>
      <c r="D69" s="10" t="s">
        <v>9</v>
      </c>
      <c r="E69" s="10" t="s">
        <v>12</v>
      </c>
      <c r="F69" s="11">
        <v>4.512241669339879</v>
      </c>
      <c r="G69" s="12">
        <f>VLOOKUP(B69,'[2]Indices '!$A$4:$V$21,20,0)</f>
        <v>2.7122416693398792</v>
      </c>
      <c r="H69" s="12">
        <f>VLOOKUP(B69,'[2]Indices '!$A$4:$V$21,21,0)</f>
        <v>1.7999999999999998</v>
      </c>
    </row>
    <row r="70" spans="2:8">
      <c r="B70" s="10" t="s">
        <v>35</v>
      </c>
      <c r="C70" s="10" t="s">
        <v>13</v>
      </c>
      <c r="D70" s="10" t="s">
        <v>11</v>
      </c>
      <c r="E70" s="10" t="s">
        <v>12</v>
      </c>
      <c r="F70" s="11">
        <v>4.5362710990851696</v>
      </c>
      <c r="G70" s="12">
        <f>VLOOKUP(B70,'[2]Indices '!$A$4:$AE$21,29,0)</f>
        <v>1.5362710990851693</v>
      </c>
      <c r="H70" s="12">
        <f>VLOOKUP(B70,'[2]Indices '!$A$4:$AE$21,30,0)</f>
        <v>3</v>
      </c>
    </row>
    <row r="71" spans="2:8">
      <c r="B71" s="10" t="s">
        <v>35</v>
      </c>
      <c r="C71" s="10" t="s">
        <v>15</v>
      </c>
      <c r="D71" s="10" t="s">
        <v>9</v>
      </c>
      <c r="E71" s="10" t="s">
        <v>12</v>
      </c>
      <c r="F71" s="11">
        <v>5.0381031194475598</v>
      </c>
      <c r="G71" s="12">
        <f>VLOOKUP(B71,'[3]Indices '!$A$3:$V$17,20,0)</f>
        <v>2.6381031194475595</v>
      </c>
      <c r="H71" s="12">
        <f>VLOOKUP(B71,'[3]Indices '!$A$3:$V$17,21,0)</f>
        <v>2.4000000000000004</v>
      </c>
    </row>
    <row r="72" spans="2:8">
      <c r="B72" s="10" t="s">
        <v>35</v>
      </c>
      <c r="C72" s="10" t="s">
        <v>15</v>
      </c>
      <c r="D72" s="10" t="s">
        <v>11</v>
      </c>
      <c r="E72" s="10" t="s">
        <v>21</v>
      </c>
      <c r="F72" s="11">
        <v>2.7362710990851697</v>
      </c>
      <c r="G72" s="12">
        <f>VLOOKUP(B72,'[3]Indices '!$A$3:$AE$17,29,0)</f>
        <v>1.5362710990851693</v>
      </c>
      <c r="H72" s="12">
        <f>VLOOKUP(B72,'[3]Indices '!$A$3:$AE$17,30,0)</f>
        <v>1.2000000000000002</v>
      </c>
    </row>
    <row r="73" spans="2:8">
      <c r="B73" s="10" t="s">
        <v>36</v>
      </c>
      <c r="C73" s="10" t="s">
        <v>8</v>
      </c>
      <c r="D73" s="10" t="s">
        <v>9</v>
      </c>
      <c r="E73" s="10" t="s">
        <v>12</v>
      </c>
      <c r="F73" s="11">
        <v>6.0420083845792485</v>
      </c>
      <c r="G73" s="12">
        <f>VLOOKUP(B73,[1]Indices!$A$4:$U$35,20,0)</f>
        <v>2.4420083845792488</v>
      </c>
      <c r="H73" s="12">
        <f>VLOOKUP(B73,[1]Indices!$A$4:$U$35,21,0)</f>
        <v>3.5999999999999996</v>
      </c>
    </row>
    <row r="74" spans="2:8">
      <c r="B74" s="10" t="s">
        <v>36</v>
      </c>
      <c r="C74" s="10" t="s">
        <v>8</v>
      </c>
      <c r="D74" s="10" t="s">
        <v>11</v>
      </c>
      <c r="E74" s="10" t="s">
        <v>12</v>
      </c>
      <c r="F74" s="11">
        <v>5.3800541167375338</v>
      </c>
      <c r="G74" s="12">
        <f>VLOOKUP(B74,[1]Indices!$A$4:$AD$35,29,0)</f>
        <v>1.7800541167375339</v>
      </c>
      <c r="H74" s="12">
        <f>VLOOKUP(B74,[1]Indices!$A$4:$AD$35,30,0)</f>
        <v>3.5999999999999996</v>
      </c>
    </row>
    <row r="75" spans="2:8">
      <c r="B75" s="10" t="s">
        <v>37</v>
      </c>
      <c r="C75" s="10" t="s">
        <v>13</v>
      </c>
      <c r="D75" s="10" t="s">
        <v>9</v>
      </c>
      <c r="E75" s="10" t="s">
        <v>10</v>
      </c>
      <c r="F75" s="11">
        <v>7.7732252395827146</v>
      </c>
      <c r="G75" s="12">
        <f>VLOOKUP(B75,'[2]Indices '!$A$4:$V$21,20,0)</f>
        <v>2.9732252395827152</v>
      </c>
      <c r="H75" s="12">
        <f>VLOOKUP(B75,'[2]Indices '!$A$4:$V$21,21,0)</f>
        <v>4.8</v>
      </c>
    </row>
    <row r="76" spans="2:8">
      <c r="B76" s="10" t="s">
        <v>37</v>
      </c>
      <c r="C76" s="10" t="s">
        <v>13</v>
      </c>
      <c r="D76" s="10" t="s">
        <v>11</v>
      </c>
      <c r="E76" s="10" t="s">
        <v>10</v>
      </c>
      <c r="F76" s="11">
        <v>7.5528668985955427</v>
      </c>
      <c r="G76" s="12">
        <f>VLOOKUP(B76,'[2]Indices '!$A$4:$AE$21,29,0)</f>
        <v>2.752866898595542</v>
      </c>
      <c r="H76" s="12">
        <f>VLOOKUP(B76,'[2]Indices '!$A$4:$AE$21,30,0)</f>
        <v>4.8000000000000007</v>
      </c>
    </row>
    <row r="77" spans="2:8">
      <c r="B77" s="10" t="s">
        <v>38</v>
      </c>
      <c r="C77" s="10" t="s">
        <v>15</v>
      </c>
      <c r="D77" s="10" t="s">
        <v>9</v>
      </c>
      <c r="E77" s="10" t="s">
        <v>12</v>
      </c>
      <c r="F77" s="11">
        <v>4.8961934210081157</v>
      </c>
      <c r="G77" s="12">
        <f>VLOOKUP(B77,'[3]Indices '!$A$3:$V$17,20,0)</f>
        <v>2.4961934210081154</v>
      </c>
      <c r="H77" s="12">
        <f>VLOOKUP(B77,'[3]Indices '!$A$3:$V$17,21,0)</f>
        <v>2.4000000000000004</v>
      </c>
    </row>
    <row r="78" spans="2:8">
      <c r="B78" s="10" t="s">
        <v>38</v>
      </c>
      <c r="C78" s="10" t="s">
        <v>15</v>
      </c>
      <c r="D78" s="10" t="s">
        <v>11</v>
      </c>
      <c r="E78" s="10" t="s">
        <v>21</v>
      </c>
      <c r="F78" s="11">
        <v>2.3717562169823481</v>
      </c>
      <c r="G78" s="12">
        <f>VLOOKUP(B78,'[3]Indices '!$A$3:$AE$17,29,0)</f>
        <v>1.1717562169823477</v>
      </c>
      <c r="H78" s="12">
        <f>VLOOKUP(B78,'[3]Indices '!$A$3:$AE$17,30,0)</f>
        <v>1.2000000000000002</v>
      </c>
    </row>
    <row r="79" spans="2:8">
      <c r="B79" s="10" t="s">
        <v>39</v>
      </c>
      <c r="C79" s="10" t="s">
        <v>8</v>
      </c>
      <c r="D79" s="10" t="s">
        <v>9</v>
      </c>
      <c r="E79" s="10" t="s">
        <v>12</v>
      </c>
      <c r="F79" s="11">
        <v>6.053792444093002</v>
      </c>
      <c r="G79" s="12">
        <f>VLOOKUP(B79,[1]Indices!$A$4:$U$35,20,0)</f>
        <v>2.4537924440930019</v>
      </c>
      <c r="H79" s="12">
        <f>VLOOKUP(B79,[1]Indices!$A$4:$U$35,21,0)</f>
        <v>3.5999999999999996</v>
      </c>
    </row>
    <row r="80" spans="2:8">
      <c r="B80" s="10" t="s">
        <v>39</v>
      </c>
      <c r="C80" s="10" t="s">
        <v>8</v>
      </c>
      <c r="D80" s="10" t="s">
        <v>11</v>
      </c>
      <c r="E80" s="10" t="s">
        <v>12</v>
      </c>
      <c r="F80" s="11">
        <v>5.6186316196366439</v>
      </c>
      <c r="G80" s="12">
        <f>VLOOKUP(B80,[1]Indices!$A$4:$AD$35,29,0)</f>
        <v>1.4186316196366449</v>
      </c>
      <c r="H80" s="12">
        <f>VLOOKUP(B80,[1]Indices!$A$4:$AD$35,30,0)</f>
        <v>4.1999999999999993</v>
      </c>
    </row>
    <row r="81" spans="2:8">
      <c r="B81" s="10" t="s">
        <v>39</v>
      </c>
      <c r="C81" s="10" t="s">
        <v>13</v>
      </c>
      <c r="D81" s="10" t="s">
        <v>9</v>
      </c>
      <c r="E81" s="10" t="s">
        <v>12</v>
      </c>
      <c r="F81" s="11">
        <v>5.4537924440930023</v>
      </c>
      <c r="G81" s="12">
        <f>VLOOKUP(B81,'[2]Indices '!$A$4:$V$21,20,0)</f>
        <v>2.4537924440930019</v>
      </c>
      <c r="H81" s="12">
        <f>VLOOKUP(B81,'[2]Indices '!$A$4:$V$21,21,0)</f>
        <v>3</v>
      </c>
    </row>
    <row r="82" spans="2:8">
      <c r="B82" s="10" t="s">
        <v>39</v>
      </c>
      <c r="C82" s="10" t="s">
        <v>13</v>
      </c>
      <c r="D82" s="10" t="s">
        <v>11</v>
      </c>
      <c r="E82" s="10" t="s">
        <v>12</v>
      </c>
      <c r="F82" s="11">
        <v>5.6186316196366439</v>
      </c>
      <c r="G82" s="12">
        <f>VLOOKUP(B82,'[2]Indices '!$A$4:$AE$21,29,0)</f>
        <v>1.4186316196366449</v>
      </c>
      <c r="H82" s="12">
        <f>VLOOKUP(B82,'[2]Indices '!$A$4:$AE$21,30,0)</f>
        <v>4.1999999999999993</v>
      </c>
    </row>
    <row r="83" spans="2:8">
      <c r="B83" s="10" t="s">
        <v>40</v>
      </c>
      <c r="C83" s="10" t="s">
        <v>8</v>
      </c>
      <c r="D83" s="10" t="s">
        <v>9</v>
      </c>
      <c r="E83" s="10" t="s">
        <v>12</v>
      </c>
      <c r="F83" s="11">
        <v>5.2278689443753681</v>
      </c>
      <c r="G83" s="12">
        <f>VLOOKUP(B83,[1]Indices!$A$4:$U$35,20,0)</f>
        <v>2.8278689443753682</v>
      </c>
      <c r="H83" s="12">
        <f>VLOOKUP(B83,[1]Indices!$A$4:$U$35,21,0)</f>
        <v>2.4000000000000004</v>
      </c>
    </row>
    <row r="84" spans="2:8">
      <c r="B84" s="10" t="s">
        <v>40</v>
      </c>
      <c r="C84" s="10" t="s">
        <v>8</v>
      </c>
      <c r="D84" s="10" t="s">
        <v>11</v>
      </c>
      <c r="E84" s="10" t="s">
        <v>12</v>
      </c>
      <c r="F84" s="11">
        <v>6.075144955546965</v>
      </c>
      <c r="G84" s="12">
        <f>VLOOKUP(B84,[1]Indices!$A$4:$AD$35,29,0)</f>
        <v>1.8751449555469657</v>
      </c>
      <c r="H84" s="12">
        <f>VLOOKUP(B84,[1]Indices!$A$4:$AD$35,30,0)</f>
        <v>4.1999999999999993</v>
      </c>
    </row>
    <row r="85" spans="2:8">
      <c r="B85" s="10" t="s">
        <v>40</v>
      </c>
      <c r="C85" s="10" t="s">
        <v>17</v>
      </c>
      <c r="D85" s="10" t="s">
        <v>9</v>
      </c>
      <c r="E85" s="10" t="s">
        <v>18</v>
      </c>
      <c r="F85" s="11">
        <v>5.2278689443753681</v>
      </c>
      <c r="G85" s="12">
        <f>VLOOKUP(B85,'[4]Indices TEA'!$A$4:$V$36,20,0)</f>
        <v>2.8278689443753682</v>
      </c>
      <c r="H85" s="12">
        <f>VLOOKUP(B85,'[4]Indices TEA'!$A$4:$V$36,21,0)</f>
        <v>2.4000000000000004</v>
      </c>
    </row>
    <row r="86" spans="2:8">
      <c r="B86" s="10" t="s">
        <v>40</v>
      </c>
      <c r="C86" s="10" t="s">
        <v>17</v>
      </c>
      <c r="D86" s="10" t="s">
        <v>11</v>
      </c>
      <c r="E86" s="10" t="s">
        <v>32</v>
      </c>
      <c r="F86" s="11">
        <v>3.0751449555469659</v>
      </c>
      <c r="G86" s="12">
        <f>VLOOKUP(B86,'[4]Indices TEA'!$A$4:$AE$36,29,0)</f>
        <v>1.8751449555469657</v>
      </c>
      <c r="H86" s="12">
        <f>VLOOKUP(B86,'[4]Indices TEA'!$A$4:$AE$36,30,0)</f>
        <v>1.2000000000000002</v>
      </c>
    </row>
    <row r="87" spans="2:8">
      <c r="B87" s="10" t="s">
        <v>41</v>
      </c>
      <c r="C87" s="10" t="s">
        <v>17</v>
      </c>
      <c r="D87" s="10" t="s">
        <v>9</v>
      </c>
      <c r="E87" s="10" t="s">
        <v>18</v>
      </c>
      <c r="F87" s="11">
        <v>3.8447921216884873</v>
      </c>
      <c r="G87" s="12">
        <f>VLOOKUP(B87,'[4]Indices TEA'!$A$4:$V$36,20,0)</f>
        <v>2.6447921216884871</v>
      </c>
      <c r="H87" s="12">
        <f>VLOOKUP(B87,'[4]Indices TEA'!$A$4:$V$36,21,0)</f>
        <v>1.2000000000000002</v>
      </c>
    </row>
    <row r="88" spans="2:8">
      <c r="B88" s="10" t="s">
        <v>41</v>
      </c>
      <c r="C88" s="10" t="s">
        <v>17</v>
      </c>
      <c r="D88" s="10" t="s">
        <v>11</v>
      </c>
      <c r="E88" s="10" t="s">
        <v>32</v>
      </c>
      <c r="F88" s="11">
        <v>3.0396598376497872</v>
      </c>
      <c r="G88" s="12">
        <f>VLOOKUP(B88,'[4]Indices TEA'!$A$4:$AE$36,29,0)</f>
        <v>1.2396598376497874</v>
      </c>
      <c r="H88" s="12">
        <f>VLOOKUP(B88,'[4]Indices TEA'!$A$4:$AE$36,30,0)</f>
        <v>1.7999999999999998</v>
      </c>
    </row>
    <row r="89" spans="2:8">
      <c r="B89" s="10" t="s">
        <v>42</v>
      </c>
      <c r="C89" s="10" t="s">
        <v>17</v>
      </c>
      <c r="D89" s="10" t="s">
        <v>9</v>
      </c>
      <c r="E89" s="10" t="s">
        <v>18</v>
      </c>
      <c r="F89" s="11">
        <v>5.1553479797547999</v>
      </c>
      <c r="G89" s="12">
        <f>VLOOKUP(B89,'[4]Indices TEA'!$A$4:$V$36,20,0)</f>
        <v>2.7553479797547995</v>
      </c>
      <c r="H89" s="12">
        <f>VLOOKUP(B89,'[4]Indices TEA'!$A$4:$V$36,21,0)</f>
        <v>2.4000000000000004</v>
      </c>
    </row>
    <row r="90" spans="2:8">
      <c r="B90" s="10" t="s">
        <v>42</v>
      </c>
      <c r="C90" s="10" t="s">
        <v>17</v>
      </c>
      <c r="D90" s="10" t="s">
        <v>11</v>
      </c>
      <c r="E90" s="10" t="s">
        <v>12</v>
      </c>
      <c r="F90" s="11">
        <v>3.8658935704161839</v>
      </c>
      <c r="G90" s="12">
        <f>VLOOKUP(B90,'[4]Indices TEA'!$A$4:$AE$36,29,0)</f>
        <v>2.6658935704161837</v>
      </c>
      <c r="H90" s="12">
        <f>VLOOKUP(B90,'[4]Indices TEA'!$A$4:$AE$36,30,0)</f>
        <v>1.2000000000000002</v>
      </c>
    </row>
    <row r="91" spans="2:8">
      <c r="B91" s="10" t="s">
        <v>43</v>
      </c>
      <c r="C91" s="10" t="s">
        <v>17</v>
      </c>
      <c r="D91" s="10" t="s">
        <v>9</v>
      </c>
      <c r="E91" s="10" t="s">
        <v>10</v>
      </c>
      <c r="F91" s="11">
        <v>6.8956530915438421</v>
      </c>
      <c r="G91" s="12">
        <f>VLOOKUP(B91,'[4]Indices TEA'!$A$4:$V$36,20,0)</f>
        <v>3.2956530915438429</v>
      </c>
      <c r="H91" s="12">
        <f>VLOOKUP(B91,'[4]Indices TEA'!$A$4:$V$36,21,0)</f>
        <v>3.5999999999999996</v>
      </c>
    </row>
    <row r="92" spans="2:8">
      <c r="B92" s="10" t="s">
        <v>43</v>
      </c>
      <c r="C92" s="10" t="s">
        <v>17</v>
      </c>
      <c r="D92" s="10" t="s">
        <v>11</v>
      </c>
      <c r="E92" s="10" t="s">
        <v>12</v>
      </c>
      <c r="F92" s="11">
        <v>4.225099858265688</v>
      </c>
      <c r="G92" s="12">
        <f>VLOOKUP(B92,'[4]Indices TEA'!$A$4:$AE$36,29,0)</f>
        <v>1.2250998582656876</v>
      </c>
      <c r="H92" s="12">
        <f>VLOOKUP(B92,'[4]Indices TEA'!$A$4:$AE$36,30,0)</f>
        <v>3</v>
      </c>
    </row>
    <row r="93" spans="2:8">
      <c r="B93" s="10" t="s">
        <v>44</v>
      </c>
      <c r="C93" s="10" t="s">
        <v>8</v>
      </c>
      <c r="D93" s="10" t="s">
        <v>9</v>
      </c>
      <c r="E93" s="10" t="s">
        <v>10</v>
      </c>
      <c r="F93" s="11">
        <v>6.8768855811527914</v>
      </c>
      <c r="G93" s="12">
        <f>VLOOKUP(B93,[1]Indices!$A$4:$U$35,20,0)</f>
        <v>3.2768855811527917</v>
      </c>
      <c r="H93" s="12">
        <f>VLOOKUP(B93,[1]Indices!$A$4:$U$35,21,0)</f>
        <v>3.5999999999999996</v>
      </c>
    </row>
    <row r="94" spans="2:8">
      <c r="B94" s="10" t="s">
        <v>44</v>
      </c>
      <c r="C94" s="10" t="s">
        <v>8</v>
      </c>
      <c r="D94" s="10" t="s">
        <v>11</v>
      </c>
      <c r="E94" s="10" t="s">
        <v>10</v>
      </c>
      <c r="F94" s="11">
        <v>8.1239530988274709</v>
      </c>
      <c r="G94" s="12">
        <f>VLOOKUP(B94,[1]Indices!$A$4:$AD$35,29,0)</f>
        <v>2.1239530988274709</v>
      </c>
      <c r="H94" s="12">
        <f>VLOOKUP(B94,[1]Indices!$A$4:$AD$35,30,0)</f>
        <v>6</v>
      </c>
    </row>
    <row r="95" spans="2:8">
      <c r="B95" s="10" t="s">
        <v>44</v>
      </c>
      <c r="C95" s="10" t="s">
        <v>17</v>
      </c>
      <c r="D95" s="10" t="s">
        <v>9</v>
      </c>
      <c r="E95" s="10" t="s">
        <v>10</v>
      </c>
      <c r="F95" s="11">
        <v>6.8768855811527914</v>
      </c>
      <c r="G95" s="12">
        <f>VLOOKUP(B95,'[4]Indices TEA'!$A$4:$V$36,20,0)</f>
        <v>3.2768855811527917</v>
      </c>
      <c r="H95" s="12">
        <f>VLOOKUP(B95,'[4]Indices TEA'!$A$4:$V$36,21,0)</f>
        <v>3.5999999999999996</v>
      </c>
    </row>
    <row r="96" spans="2:8">
      <c r="B96" s="10" t="s">
        <v>44</v>
      </c>
      <c r="C96" s="10" t="s">
        <v>17</v>
      </c>
      <c r="D96" s="10" t="s">
        <v>11</v>
      </c>
      <c r="E96" s="10" t="s">
        <v>10</v>
      </c>
      <c r="F96" s="11">
        <v>6.9239530988274716</v>
      </c>
      <c r="G96" s="12">
        <f>VLOOKUP(B96,'[4]Indices TEA'!$A$4:$AE$36,29,0)</f>
        <v>2.1239530988274709</v>
      </c>
      <c r="H96" s="12">
        <f>VLOOKUP(B96,'[4]Indices TEA'!$A$4:$AE$36,30,0)</f>
        <v>4.8000000000000007</v>
      </c>
    </row>
    <row r="97" spans="2:8">
      <c r="B97" s="10" t="s">
        <v>46</v>
      </c>
      <c r="C97" s="10" t="s">
        <v>8</v>
      </c>
      <c r="D97" s="10" t="s">
        <v>9</v>
      </c>
      <c r="E97" s="10" t="s">
        <v>12</v>
      </c>
      <c r="F97" s="11">
        <v>6.235980970520826</v>
      </c>
      <c r="G97" s="12">
        <f>VLOOKUP(B97,[1]Indices!$A$4:$U$35,20,0)</f>
        <v>2.6359809705208264</v>
      </c>
      <c r="H97" s="12">
        <f>VLOOKUP(B97,[1]Indices!$A$4:$U$35,21,0)</f>
        <v>3.5999999999999996</v>
      </c>
    </row>
    <row r="98" spans="2:8">
      <c r="B98" s="10" t="s">
        <v>46</v>
      </c>
      <c r="C98" s="10" t="s">
        <v>8</v>
      </c>
      <c r="D98" s="10" t="s">
        <v>11</v>
      </c>
      <c r="E98" s="10" t="s">
        <v>12</v>
      </c>
      <c r="F98" s="11">
        <v>5.437907486148692</v>
      </c>
      <c r="G98" s="12">
        <f>VLOOKUP(B98,[1]Indices!$A$4:$AD$35,29,0)</f>
        <v>1.8379074861486924</v>
      </c>
      <c r="H98" s="12">
        <f>VLOOKUP(B98,[1]Indices!$A$4:$AD$35,30,0)</f>
        <v>3.5999999999999996</v>
      </c>
    </row>
    <row r="99" spans="2:8">
      <c r="B99" s="10" t="s">
        <v>47</v>
      </c>
      <c r="C99" s="10" t="s">
        <v>17</v>
      </c>
      <c r="D99" s="10" t="s">
        <v>9</v>
      </c>
      <c r="E99" s="10" t="s">
        <v>18</v>
      </c>
      <c r="F99" s="11">
        <v>6.0409585903025071</v>
      </c>
      <c r="G99" s="12">
        <f>VLOOKUP(B99,'[4]Indices TEA'!$A$4:$V$36,20,0)</f>
        <v>3.0409585903025067</v>
      </c>
      <c r="H99" s="12">
        <f>VLOOKUP(B99,'[4]Indices TEA'!$A$4:$V$36,21,0)</f>
        <v>3</v>
      </c>
    </row>
    <row r="100" spans="2:8">
      <c r="B100" s="10" t="s">
        <v>47</v>
      </c>
      <c r="C100" s="10" t="s">
        <v>17</v>
      </c>
      <c r="D100" s="10" t="s">
        <v>11</v>
      </c>
      <c r="E100" s="10" t="s">
        <v>12</v>
      </c>
      <c r="F100" s="11">
        <v>5.0454838294034277</v>
      </c>
      <c r="G100" s="12">
        <f>VLOOKUP(B100,'[4]Indices TEA'!$A$4:$AE$36,29,0)</f>
        <v>2.0454838294034277</v>
      </c>
      <c r="H100" s="12">
        <f>VLOOKUP(B100,'[4]Indices TEA'!$A$4:$AE$36,30,0)</f>
        <v>3</v>
      </c>
    </row>
    <row r="102" spans="2:8" ht="14.45" customHeight="1">
      <c r="B102" s="20" t="s">
        <v>48</v>
      </c>
      <c r="C102" s="21"/>
      <c r="D102" s="21"/>
      <c r="E102" s="21"/>
      <c r="F102" s="21"/>
      <c r="G102" s="21"/>
      <c r="H102" s="21"/>
    </row>
    <row r="103" spans="2:8" ht="14.45" customHeight="1">
      <c r="B103" s="22"/>
      <c r="C103" s="23"/>
      <c r="D103" s="23"/>
      <c r="E103" s="23"/>
      <c r="F103" s="23"/>
      <c r="G103" s="23"/>
      <c r="H103" s="23"/>
    </row>
    <row r="104" spans="2:8" ht="14.45" customHeight="1">
      <c r="B104" s="22"/>
      <c r="C104" s="23"/>
      <c r="D104" s="23"/>
      <c r="E104" s="23"/>
      <c r="F104" s="23"/>
      <c r="G104" s="23"/>
      <c r="H104" s="23"/>
    </row>
    <row r="105" spans="2:8" ht="14.45" customHeight="1">
      <c r="B105" s="22"/>
      <c r="C105" s="23"/>
      <c r="D105" s="23"/>
      <c r="E105" s="23"/>
      <c r="F105" s="23"/>
      <c r="G105" s="23"/>
      <c r="H105" s="23"/>
    </row>
    <row r="106" spans="2:8" ht="14.45" customHeight="1">
      <c r="B106" s="22"/>
      <c r="C106" s="23"/>
      <c r="D106" s="23"/>
      <c r="E106" s="23"/>
      <c r="F106" s="23"/>
      <c r="G106" s="23"/>
      <c r="H106" s="23"/>
    </row>
    <row r="107" spans="2:8" ht="14.45" customHeight="1">
      <c r="B107" s="22"/>
      <c r="C107" s="23"/>
      <c r="D107" s="23"/>
      <c r="E107" s="23"/>
      <c r="F107" s="23"/>
      <c r="G107" s="23"/>
      <c r="H107" s="23"/>
    </row>
    <row r="108" spans="2:8" ht="14.45" customHeight="1">
      <c r="B108" s="22"/>
      <c r="C108" s="23"/>
      <c r="D108" s="23"/>
      <c r="E108" s="23"/>
      <c r="F108" s="23"/>
      <c r="G108" s="23"/>
      <c r="H108" s="23"/>
    </row>
    <row r="109" spans="2:8" ht="14.45" customHeight="1">
      <c r="B109" s="22"/>
      <c r="C109" s="23"/>
      <c r="D109" s="23"/>
      <c r="E109" s="23"/>
      <c r="F109" s="23"/>
      <c r="G109" s="23"/>
      <c r="H109" s="23"/>
    </row>
    <row r="110" spans="2:8" ht="14.45" customHeight="1">
      <c r="B110" s="24"/>
      <c r="C110" s="25"/>
      <c r="D110" s="25"/>
      <c r="E110" s="25"/>
      <c r="F110" s="25"/>
      <c r="G110" s="25"/>
      <c r="H110" s="25"/>
    </row>
  </sheetData>
  <mergeCells count="1">
    <mergeCell ref="B102:H110"/>
  </mergeCells>
  <pageMargins left="0.7" right="0.7" top="0.75" bottom="0.75" header="0.3" footer="0.3"/>
  <pageSetup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B c D A A B Q S w M E F A A C A A g A H V h S U p B w 6 Y O n A A A A + A A A A B I A H A B D b 2 5 m a W c v U G F j a 2 F n Z S 5 4 b W w g o h g A K K A U A A A A A A A A A A A A A A A A A A A A A A A A A A A A h Y 9 N D o I w G E S v Q r q n P x A M I R 9 l 4 R a M i Y l x 2 9 Q K j V A M L Z a 7 u f B I X k E S R d 2 5 n M m b 5 M 3 j d o d i 6 t r g q g a r e 5 M j h i k K l J H 9 U Z s 6 R 6 M 7 h S k q O G y F P I t a B T N s b D Z Z n a P G u U t G i P c e + x j 3 Q 0 0 i S h k 5 V O V O N q o T o T b W C S M V + q y O / 1 e I w / 4 l w y O 8 S n A S s x i z l A F Z a q i 0 + S L R b I w p k J 8 S 1 m P r x k F x Z c J N C W S J Q N 4 v + B N Q S w M E F A A C A A g A H V h S 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Y U l I o i k e 4 D g A A A B E A A A A T A B w A R m 9 y b X V s Y X M v U 2 V j d G l v b j E u b S C i G A A o o B Q A A A A A A A A A A A A A A A A A A A A A A A A A A A A r T k 0 u y c z P U w i G 0 I b W A F B L A Q I t A B Q A A g A I A B 1 Y U l K Q c O m D p w A A A P g A A A A S A A A A A A A A A A A A A A A A A A A A A A B D b 2 5 m a W c v U G F j a 2 F n Z S 5 4 b W x Q S w E C L Q A U A A I A C A A d W F J S D 8 r p q 6 Q A A A D p A A A A E w A A A A A A A A A A A A A A A A D z A A A A W 0 N v b n R l b n R f V H l w Z X N d L n h t b F B L A Q I t A B Q A A g A I A B 1 Y U l I 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5 B D O + g Y Y 0 Q Y / f 8 T Z 4 p p U p A A A A A A I A A A A A A B B m A A A A A Q A A I A A A A C P 7 R H P Q s + 5 p I 5 5 c Q m X W V S 6 7 r L / F x E P P 2 O 6 r e P 1 E e g H E A A A A A A 6 A A A A A A g A A I A A A A A d + R j r C 4 U s u F n X i 1 X t i z f q F O 1 F R l w l C D 3 N V d Z T N 5 F B I U A A A A N a w S f k C q V t m h I 3 E e e B j L e W q T g a C v J P L s a 5 Q 2 O c P N P S k X 3 K 9 i R W 7 U X b f r 2 8 0 A h G 9 g t M 8 O l 4 O C Y L j 7 0 J 2 q S c T 9 k w a / F o + 3 X / A d R 1 f 0 Z N t P Z T z Q A A A A I C y n f J 0 a U p O d w 0 v S h k y v a w Z + s 9 N 5 L 5 j 2 v M V U f w s T y y y N A S p 5 0 V G y u z n / i M 7 t U 9 4 a 1 i n n D z L t b a i c j P 5 X A 4 d P 3 M = < / D a t a M a s h u p > 
</file>

<file path=customXml/item4.xml><?xml version="1.0" encoding="utf-8"?>
<ct:contentTypeSchema xmlns:ct="http://schemas.microsoft.com/office/2006/metadata/contentType" xmlns:ma="http://schemas.microsoft.com/office/2006/metadata/properties/metaAttributes" ct:_="" ma:_="" ma:contentTypeName="Document" ma:contentTypeID="0x010100D035FC0B73862942B5D735B921808A61" ma:contentTypeVersion="12" ma:contentTypeDescription="Create a new document." ma:contentTypeScope="" ma:versionID="2a109c6ec484f3840df73bfc6f040aec">
  <xsd:schema xmlns:xsd="http://www.w3.org/2001/XMLSchema" xmlns:xs="http://www.w3.org/2001/XMLSchema" xmlns:p="http://schemas.microsoft.com/office/2006/metadata/properties" xmlns:ns2="5765bac3-0fca-4b4e-935f-16f2a024ce24" xmlns:ns3="f85326c8-53d7-4073-8fb0-737c737bb331" targetNamespace="http://schemas.microsoft.com/office/2006/metadata/properties" ma:root="true" ma:fieldsID="170dc01bb0628ac10281433ca2b2a751" ns2:_="" ns3:_="">
    <xsd:import namespace="5765bac3-0fca-4b4e-935f-16f2a024ce24"/>
    <xsd:import namespace="f85326c8-53d7-4073-8fb0-737c737bb33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5bac3-0fca-4b4e-935f-16f2a024ce2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85326c8-53d7-4073-8fb0-737c737bb3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FB445A-B915-49AA-A45A-81FB07D3AD76}"/>
</file>

<file path=customXml/itemProps2.xml><?xml version="1.0" encoding="utf-8"?>
<ds:datastoreItem xmlns:ds="http://schemas.openxmlformats.org/officeDocument/2006/customXml" ds:itemID="{C09E30D3-5D78-483B-9783-E6103630E702}"/>
</file>

<file path=customXml/itemProps3.xml><?xml version="1.0" encoding="utf-8"?>
<ds:datastoreItem xmlns:ds="http://schemas.openxmlformats.org/officeDocument/2006/customXml" ds:itemID="{B00BD804-1A76-483F-80A0-D55B959C22E1}"/>
</file>

<file path=customXml/itemProps4.xml><?xml version="1.0" encoding="utf-8"?>
<ds:datastoreItem xmlns:ds="http://schemas.openxmlformats.org/officeDocument/2006/customXml" ds:itemID="{12799F9D-46CC-4F7F-B98C-C9A08AC7957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2021-08-27T15:22:08Z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0x010100D035FC0B73862942B5D735B921808A61</vt:lpwstr>
  </property>
</Properties>
</file>