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8.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raorg.sharepoint.com/sites/StandardsAssurance/Shared Documents/5. S&amp;A Library/1. Recorded current versions - DO NOT EDIT/1. 2020 Standard &amp; Annexes/Annex S3 Risk Assessment Tool/Basic Risk Assessment/"/>
    </mc:Choice>
  </mc:AlternateContent>
  <xr:revisionPtr revIDLastSave="294" documentId="8_{609B381E-EEB6-4738-94D6-7D0B302C819C}" xr6:coauthVersionLast="47" xr6:coauthVersionMax="47" xr10:uidLastSave="{4EC3AF64-2BFB-455E-8779-09C6E407D90C}"/>
  <bookViews>
    <workbookView xWindow="-120" yWindow="-120" windowWidth="19800" windowHeight="11760" tabRatio="714" firstSheet="2" activeTab="2" xr2:uid="{C532CD66-7872-4201-8FF2-174FE478527C}"/>
  </bookViews>
  <sheets>
    <sheet name="summary" sheetId="13" state="hidden" r:id="rId1"/>
    <sheet name="NEW integrated RA (S + L)" sheetId="24" state="hidden" r:id="rId2"/>
    <sheet name="Kapak sayfası" sheetId="49" r:id="rId3"/>
    <sheet name="Kılavuz-Risk_Değerlendirme_Arac" sheetId="50" r:id="rId4"/>
    <sheet name="Overview and guidance" sheetId="15" state="hidden" r:id="rId5"/>
    <sheet name="Indiv. cert. Risk Assessment" sheetId="21" state="hidden" r:id="rId6"/>
    <sheet name="Risk assessment l1" sheetId="20" state="hidden" r:id="rId7"/>
    <sheet name="Sheet2" sheetId="2" state="hidden" r:id="rId8"/>
    <sheet name="Group risk assessment L0" sheetId="1" state="hidden" r:id="rId9"/>
    <sheet name="Gösterge Tablosu" sheetId="31" r:id="rId10"/>
    <sheet name="Basic Risk Assessment DATASHEET" sheetId="30" state="hidden" r:id="rId11"/>
    <sheet name="Kılavuz - Tedarik Zinciri" sheetId="51" r:id="rId12"/>
    <sheet name="Tedarik Zinciri Risk Değerlend." sheetId="52" r:id="rId13"/>
    <sheet name="terms" sheetId="48" state="hidden" r:id="rId14"/>
  </sheets>
  <definedNames>
    <definedName name="_xlnm._FilterDatabase" localSheetId="10" hidden="1">'Basic Risk Assessment DATASHEET'!$A$1:$K$129</definedName>
    <definedName name="_xlnm._FilterDatabase" localSheetId="1" hidden="1">'NEW integrated RA (S + L)'!$A$2:$J$147</definedName>
    <definedName name="_xlnm.Print_Area" localSheetId="2">'Kapak sayfası'!$A$1:$M$31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30" l="1"/>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4" i="30"/>
  <c r="J5" i="30"/>
  <c r="J6" i="30"/>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3" i="30"/>
  <c r="G114" i="31" l="1"/>
  <c r="G115" i="31"/>
  <c r="G116" i="31"/>
  <c r="G117" i="31"/>
  <c r="G118" i="31"/>
  <c r="G119" i="31"/>
  <c r="G120" i="31"/>
  <c r="G121" i="31"/>
  <c r="G122" i="31"/>
  <c r="G123" i="31"/>
  <c r="G124" i="31"/>
  <c r="G125" i="31"/>
  <c r="G126" i="31"/>
  <c r="G127" i="31"/>
  <c r="G128" i="31"/>
  <c r="G129" i="31"/>
  <c r="G130" i="31"/>
  <c r="G131" i="31"/>
  <c r="G134" i="31" s="1"/>
  <c r="G132" i="31"/>
  <c r="G133" i="31"/>
  <c r="G113" i="31"/>
  <c r="G112" i="31"/>
  <c r="F131" i="30"/>
  <c r="F130" i="30"/>
  <c r="F129" i="30"/>
  <c r="F128" i="30"/>
  <c r="F127" i="30"/>
  <c r="F126" i="30"/>
  <c r="F125" i="30"/>
  <c r="F124" i="30"/>
  <c r="F123" i="30"/>
  <c r="F122" i="30"/>
  <c r="F121" i="30"/>
  <c r="F120" i="30"/>
  <c r="F119" i="30"/>
  <c r="F118" i="30"/>
  <c r="F117" i="30"/>
  <c r="F116" i="30"/>
  <c r="F115" i="30"/>
  <c r="F114" i="30"/>
  <c r="F113" i="30"/>
  <c r="F112" i="30"/>
  <c r="F111" i="30"/>
  <c r="F110" i="30"/>
  <c r="F109" i="30"/>
  <c r="F108" i="30"/>
  <c r="F107" i="30"/>
  <c r="F106" i="30"/>
  <c r="F105" i="30"/>
  <c r="F104" i="30"/>
  <c r="F103" i="30"/>
  <c r="F102" i="30"/>
  <c r="F101" i="30"/>
  <c r="F100" i="30"/>
  <c r="F99" i="30"/>
  <c r="F98" i="30"/>
  <c r="F97" i="30"/>
  <c r="F96" i="30"/>
  <c r="F95" i="30"/>
  <c r="F94" i="30"/>
  <c r="F93" i="30"/>
  <c r="F92" i="30"/>
  <c r="F91" i="30"/>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 i="30"/>
  <c r="F5" i="30"/>
  <c r="F4" i="30"/>
  <c r="F3" i="30"/>
  <c r="C5" i="31" l="1"/>
  <c r="G44" i="31" l="1"/>
  <c r="E131" i="31"/>
  <c r="E132" i="31"/>
  <c r="E130" i="31"/>
  <c r="E134" i="31"/>
  <c r="E113" i="31"/>
  <c r="E114" i="31"/>
  <c r="E115" i="31"/>
  <c r="E116" i="31"/>
  <c r="E117" i="31"/>
  <c r="E118" i="31"/>
  <c r="E119" i="31"/>
  <c r="E120" i="31"/>
  <c r="E121" i="31"/>
  <c r="E122" i="31"/>
  <c r="E123" i="31"/>
  <c r="E124" i="31"/>
  <c r="E125" i="31"/>
  <c r="E126" i="31"/>
  <c r="E127" i="31"/>
  <c r="E128" i="31"/>
  <c r="E129" i="31"/>
  <c r="E112" i="31"/>
  <c r="G98" i="31" l="1"/>
  <c r="G99" i="31"/>
  <c r="G100" i="31"/>
  <c r="G101" i="31"/>
  <c r="G102" i="31"/>
  <c r="G103" i="31"/>
  <c r="G104" i="31"/>
  <c r="G105" i="31"/>
  <c r="G106" i="31"/>
  <c r="G97" i="31"/>
  <c r="B127" i="31"/>
  <c r="B123" i="31"/>
  <c r="B120" i="31"/>
  <c r="G45" i="31" l="1"/>
  <c r="B4" i="31" l="1"/>
  <c r="H9" i="31"/>
  <c r="G9" i="31"/>
  <c r="F9" i="31"/>
  <c r="E9" i="31"/>
  <c r="D9" i="31"/>
  <c r="C9" i="31"/>
  <c r="B9" i="31"/>
  <c r="H12" i="31"/>
  <c r="G12" i="31"/>
  <c r="F12" i="31"/>
  <c r="E12" i="31"/>
  <c r="D12" i="31"/>
  <c r="C12" i="31"/>
  <c r="B12" i="31"/>
  <c r="H20" i="31"/>
  <c r="G20" i="31"/>
  <c r="F20" i="31"/>
  <c r="E20" i="31"/>
  <c r="D20" i="31"/>
  <c r="C20" i="31"/>
  <c r="B20" i="31"/>
  <c r="H28" i="31"/>
  <c r="G28" i="31"/>
  <c r="F28" i="31"/>
  <c r="E28" i="31"/>
  <c r="D28" i="31"/>
  <c r="C28" i="31"/>
  <c r="B28" i="31"/>
  <c r="H33" i="31"/>
  <c r="G33" i="31"/>
  <c r="F33" i="31"/>
  <c r="E33" i="31"/>
  <c r="D33" i="31"/>
  <c r="C33" i="31"/>
  <c r="B33" i="31"/>
  <c r="H41" i="31"/>
  <c r="G41" i="31"/>
  <c r="F41" i="31"/>
  <c r="E41" i="31"/>
  <c r="D41" i="31"/>
  <c r="C41" i="31"/>
  <c r="B41" i="31"/>
  <c r="H45" i="31"/>
  <c r="F45" i="31"/>
  <c r="E45" i="31"/>
  <c r="D45" i="31"/>
  <c r="C45" i="31"/>
  <c r="B45" i="31"/>
  <c r="H61" i="31"/>
  <c r="G61" i="31"/>
  <c r="F61" i="31"/>
  <c r="E61" i="31"/>
  <c r="D61" i="31"/>
  <c r="C61" i="31"/>
  <c r="B61" i="31"/>
  <c r="H69" i="31"/>
  <c r="G69" i="31"/>
  <c r="F69" i="31"/>
  <c r="E69" i="31"/>
  <c r="D69" i="31"/>
  <c r="C69" i="31"/>
  <c r="B69" i="31"/>
  <c r="H75" i="31"/>
  <c r="G75" i="31"/>
  <c r="F75" i="31"/>
  <c r="E75" i="31"/>
  <c r="D75" i="31"/>
  <c r="C75" i="31"/>
  <c r="B75" i="31"/>
  <c r="H82" i="31"/>
  <c r="G82" i="31"/>
  <c r="F82" i="31"/>
  <c r="E82" i="31"/>
  <c r="D82" i="31"/>
  <c r="C82" i="31"/>
  <c r="B82" i="31"/>
  <c r="H90" i="31"/>
  <c r="G90" i="31"/>
  <c r="F90" i="31"/>
  <c r="B90" i="31"/>
  <c r="E90" i="31"/>
  <c r="D90" i="31"/>
  <c r="C90" i="31"/>
  <c r="H96" i="31"/>
  <c r="G96" i="31"/>
  <c r="E96" i="31"/>
  <c r="D96" i="31"/>
  <c r="C96" i="31"/>
  <c r="B96" i="31"/>
  <c r="H115" i="31"/>
  <c r="B73" i="31" s="1"/>
  <c r="H114" i="31"/>
  <c r="B39" i="31" s="1"/>
  <c r="H113" i="31"/>
  <c r="B26" i="31" s="1"/>
  <c r="B2" i="31"/>
  <c r="B115" i="31"/>
  <c r="B114" i="31"/>
  <c r="B113" i="31"/>
  <c r="B128" i="31"/>
  <c r="B126" i="31"/>
  <c r="B125" i="31"/>
  <c r="B124" i="31"/>
  <c r="B122" i="31"/>
  <c r="B121" i="31"/>
  <c r="B119" i="31"/>
  <c r="B118" i="31"/>
  <c r="H112" i="31"/>
  <c r="B7" i="31" s="1"/>
  <c r="C94" i="31" l="1"/>
  <c r="C93" i="31"/>
  <c r="C92" i="31"/>
  <c r="C91" i="31"/>
  <c r="C88" i="31"/>
  <c r="C87" i="31"/>
  <c r="C86" i="31"/>
  <c r="C85" i="31"/>
  <c r="C84" i="31"/>
  <c r="C83" i="31"/>
  <c r="C80" i="31"/>
  <c r="C79" i="31"/>
  <c r="C78" i="31"/>
  <c r="C77" i="31"/>
  <c r="C76" i="31"/>
  <c r="B91" i="31"/>
  <c r="B83" i="31"/>
  <c r="E83" i="31" s="1"/>
  <c r="B76" i="31"/>
  <c r="B70" i="31"/>
  <c r="B62" i="31"/>
  <c r="B46" i="31"/>
  <c r="B42" i="31"/>
  <c r="B34" i="31"/>
  <c r="E34" i="31" s="1"/>
  <c r="B10" i="31"/>
  <c r="B13" i="31"/>
  <c r="B21" i="31"/>
  <c r="C70" i="31"/>
  <c r="C66" i="31"/>
  <c r="C65" i="31"/>
  <c r="C64" i="31"/>
  <c r="C63" i="31"/>
  <c r="C62" i="31"/>
  <c r="C59" i="31"/>
  <c r="C58" i="31"/>
  <c r="C57" i="31"/>
  <c r="C56" i="31"/>
  <c r="C55" i="31"/>
  <c r="C54" i="31"/>
  <c r="C53" i="31"/>
  <c r="C52" i="31"/>
  <c r="C51" i="31"/>
  <c r="C50" i="31"/>
  <c r="C49" i="31"/>
  <c r="C48" i="31"/>
  <c r="C47" i="31"/>
  <c r="C46" i="31"/>
  <c r="C42" i="31"/>
  <c r="C37" i="31"/>
  <c r="C36" i="31"/>
  <c r="C35" i="31"/>
  <c r="C34" i="31"/>
  <c r="C31" i="31"/>
  <c r="C30" i="31"/>
  <c r="C29" i="31"/>
  <c r="B29" i="31"/>
  <c r="C23" i="31"/>
  <c r="C22" i="31"/>
  <c r="C21" i="31"/>
  <c r="C10" i="31"/>
  <c r="C15" i="31"/>
  <c r="C16" i="31"/>
  <c r="C17" i="31"/>
  <c r="C14" i="31"/>
  <c r="C13" i="31"/>
  <c r="E94" i="31" l="1"/>
  <c r="G94" i="31" s="1"/>
  <c r="E92" i="31"/>
  <c r="G92" i="31" s="1"/>
  <c r="E93" i="31"/>
  <c r="G93" i="31" s="1"/>
  <c r="E91" i="31"/>
  <c r="G91" i="31" s="1"/>
  <c r="E85" i="31"/>
  <c r="G85" i="31" s="1"/>
  <c r="E86" i="31"/>
  <c r="G86" i="31" s="1"/>
  <c r="E87" i="31"/>
  <c r="G87" i="31" s="1"/>
  <c r="E88" i="31"/>
  <c r="G88" i="31" s="1"/>
  <c r="E84" i="31"/>
  <c r="G84" i="31" s="1"/>
  <c r="G83" i="31"/>
  <c r="E80" i="31"/>
  <c r="G80" i="31" s="1"/>
  <c r="E77" i="31"/>
  <c r="G77" i="31" s="1"/>
  <c r="E78" i="31"/>
  <c r="G78" i="31" s="1"/>
  <c r="E79" i="31"/>
  <c r="G79" i="31" s="1"/>
  <c r="E76" i="31"/>
  <c r="G76" i="31" s="1"/>
  <c r="E70" i="31"/>
  <c r="G70" i="31" s="1"/>
  <c r="E66" i="31"/>
  <c r="G66" i="31" s="1"/>
  <c r="E65" i="31"/>
  <c r="G65" i="31" s="1"/>
  <c r="E64" i="31"/>
  <c r="G64" i="31" s="1"/>
  <c r="E63" i="31"/>
  <c r="G63" i="31" s="1"/>
  <c r="E62" i="31"/>
  <c r="G62" i="31" s="1"/>
  <c r="E57" i="31"/>
  <c r="G57" i="31" s="1"/>
  <c r="E56" i="31"/>
  <c r="G56" i="31" s="1"/>
  <c r="E55" i="31"/>
  <c r="G55" i="31" s="1"/>
  <c r="E59" i="31"/>
  <c r="G59" i="31" s="1"/>
  <c r="E58" i="31"/>
  <c r="G58" i="31" s="1"/>
  <c r="E54" i="31"/>
  <c r="G54" i="31" s="1"/>
  <c r="E53" i="31"/>
  <c r="G53" i="31" s="1"/>
  <c r="E52" i="31"/>
  <c r="G52" i="31" s="1"/>
  <c r="E51" i="31"/>
  <c r="G51" i="31" s="1"/>
  <c r="E50" i="31"/>
  <c r="G50" i="31" s="1"/>
  <c r="E49" i="31"/>
  <c r="G49" i="31" s="1"/>
  <c r="E47" i="31"/>
  <c r="G47" i="31" s="1"/>
  <c r="E42" i="31"/>
  <c r="G42" i="31" s="1"/>
  <c r="E48" i="31"/>
  <c r="G48" i="31" s="1"/>
  <c r="E46" i="31"/>
  <c r="G46" i="31" s="1"/>
  <c r="E35" i="31"/>
  <c r="G35" i="31" s="1"/>
  <c r="E36" i="31"/>
  <c r="G36" i="31" s="1"/>
  <c r="E37" i="31"/>
  <c r="G37" i="31" s="1"/>
  <c r="G34" i="31"/>
  <c r="E30" i="31"/>
  <c r="G30" i="31" s="1"/>
  <c r="E31" i="31"/>
  <c r="G31" i="31" s="1"/>
  <c r="E29" i="31"/>
  <c r="G29" i="31" s="1"/>
  <c r="E22" i="31"/>
  <c r="E23" i="31"/>
  <c r="E21" i="31" l="1"/>
  <c r="E14" i="31"/>
  <c r="E15" i="31"/>
  <c r="E16" i="31"/>
  <c r="E17" i="31"/>
  <c r="E13" i="31"/>
  <c r="E10" i="31"/>
  <c r="G14" i="31" l="1"/>
  <c r="G10" i="31"/>
  <c r="G13" i="31"/>
  <c r="G15" i="31"/>
  <c r="G21" i="31"/>
  <c r="G16" i="31"/>
  <c r="G22" i="31"/>
  <c r="G17" i="31"/>
  <c r="G23" i="31"/>
  <c r="O64" i="20"/>
  <c r="P64" i="20" s="1"/>
  <c r="O61" i="20"/>
  <c r="P61" i="20" s="1"/>
  <c r="O57" i="20"/>
  <c r="P57" i="20" s="1"/>
  <c r="O45" i="20"/>
  <c r="P45" i="20" s="1"/>
  <c r="O43" i="20"/>
  <c r="P43" i="20"/>
  <c r="O38" i="20"/>
  <c r="P38" i="20" s="1"/>
  <c r="O32" i="20"/>
  <c r="P32" i="20" s="1"/>
  <c r="O18" i="20"/>
  <c r="P18" i="20" s="1"/>
  <c r="O16" i="20"/>
  <c r="P16" i="20" s="1"/>
  <c r="O10" i="20"/>
  <c r="P10" i="20" s="1"/>
  <c r="M7" i="20"/>
  <c r="P6" i="13"/>
  <c r="Q6" i="13" s="1"/>
  <c r="R6" i="13" s="1"/>
  <c r="P5" i="13"/>
  <c r="Q5" i="13" s="1"/>
  <c r="R5" i="13" s="1"/>
  <c r="K8" i="13"/>
  <c r="K6" i="13"/>
  <c r="K10" i="13"/>
  <c r="K11" i="13"/>
  <c r="K9" i="13"/>
  <c r="K7" i="13"/>
  <c r="K5" i="13"/>
  <c r="K4" i="13"/>
  <c r="K3" i="13"/>
  <c r="K2" i="13"/>
  <c r="P11" i="13"/>
  <c r="Q11" i="13" s="1"/>
  <c r="R11" i="13" s="1"/>
  <c r="P7" i="13"/>
  <c r="Q7" i="13" s="1"/>
  <c r="R7" i="13" s="1"/>
  <c r="P9" i="13"/>
  <c r="Q9" i="13" s="1"/>
  <c r="R9" i="13" s="1"/>
  <c r="P10" i="13"/>
  <c r="Q10" i="13" s="1"/>
  <c r="R10" i="13" s="1"/>
  <c r="P8" i="13"/>
  <c r="Q8" i="13" s="1"/>
  <c r="R8" i="13" s="1"/>
  <c r="P3" i="13"/>
  <c r="Q3" i="13" s="1"/>
  <c r="R3" i="13" s="1"/>
  <c r="P4" i="13"/>
  <c r="Q4" i="13" s="1"/>
  <c r="R4" i="13" s="1"/>
  <c r="P2" i="13"/>
  <c r="Q2" i="13" s="1"/>
  <c r="R2" i="13" s="1"/>
  <c r="P58" i="20" l="1"/>
  <c r="P19" i="20" s="1"/>
  <c r="P13" i="20" s="1"/>
  <c r="P8" i="20" s="1"/>
  <c r="P12" i="13"/>
  <c r="Q12" i="13" s="1"/>
  <c r="R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tc={D77DCAB9-A0FF-4DCB-AA30-8E42EAEBFD83}</author>
    <author>tc={B1906721-8D61-4664-8B67-8D8FA813BAF1}</author>
  </authors>
  <commentList>
    <comment ref="D124" authorId="0" shapeId="0" xr:uid="{D77DCAB9-A0FF-4DCB-AA30-8E42EAEBFD83}">
      <text>
        <t xml:space="preserve">[Threaded comment]
Your version of Excel allows you to read this threaded comment; however, any edits to it will get removed if the file is opened in a newer version of Excel. Learn more: https://go.microsoft.com/fwlink/?linkid=870924
Comment:
    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
      </text>
    </comment>
    <comment ref="F126" authorId="1" shapeId="0" xr:uid="{B1906721-8D61-4664-8B67-8D8FA813BAF1}">
      <text>
        <t xml:space="preserve">[Threaded comment]
Your version of Excel allows you to read this threaded comment; however, any edits to it will get removed if the file is opened in a newer version of Excel. Learn more: https://go.microsoft.com/fwlink/?linkid=870924
Comment:
    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tc={20AD0091-992C-4E2A-9B8F-2790C5B54A87}</author>
  </authors>
  <commentList>
    <comment ref="I108" authorId="0" shapeId="0" xr:uid="{20AD0091-992C-4E2A-9B8F-2790C5B54A87}">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tc={D86FAB50-634A-4CDC-8C53-5B6E1B17CEE8}</author>
    <author>tc={5EE8AF6A-808A-4DED-AD6A-D677A866E58F}</author>
    <author>tc={6E9FE9EA-A14B-4934-808B-1A9E3C98243A}</author>
    <author>tc={DAB26FE6-4FDB-4EB8-B49D-D6C21318F750}</author>
    <author>tc={FD94C455-077A-4296-B815-6804B40ABE96}</author>
  </authors>
  <commentList>
    <comment ref="F66" authorId="0" shapeId="0" xr:uid="{D86FAB50-634A-4CDC-8C53-5B6E1B17CEE8}">
      <text>
        <t xml:space="preserve">[Threaded comment]
Your version of Excel allows you to read this threaded comment; however, any edits to it will get removed if the file is opened in a newer version of Excel. Learn more: https://go.microsoft.com/fwlink/?linkid=870924
Comment:
    Questions that need to be verified at the level of the group members should be included in the internal inspection tool, not in this risk assessment
</t>
      </text>
    </comment>
    <comment ref="I69" authorId="1" shapeId="0" xr:uid="{5EE8AF6A-808A-4DED-AD6A-D677A866E58F}">
      <text>
        <t>[Threaded comment]
Your version of Excel allows you to read this threaded comment; however, any edits to it will get removed if the file is opened in a newer version of Excel. Learn more: https://go.microsoft.com/fwlink/?linkid=870924
Comment:
    Group management does not have the list of under 18 aged group member workers or uner 18 family of group member workers. This could be potentially done in year 1 with under 18 children of group members.
Reply:
    meike totally agree - have changed</t>
      </text>
    </comment>
    <comment ref="F70" authorId="2" shapeId="0" xr:uid="{6E9FE9EA-A14B-4934-808B-1A9E3C98243A}">
      <text>
        <t xml:space="preserve">[Threaded comment]
Your version of Excel allows you to read this threaded comment; however, any edits to it will get removed if the file is opened in a newer version of Excel. Learn more: https://go.microsoft.com/fwlink/?linkid=870924
Comment:
    question for internal inspection
</t>
      </text>
    </comment>
    <comment ref="F92" authorId="3" shapeId="0" xr:uid="{DAB26FE6-4FDB-4EB8-B49D-D6C21318F750}">
      <text>
        <t xml:space="preserve">[Threaded comment]
Your version of Excel allows you to read this threaded comment; however, any edits to it will get removed if the file is opened in a newer version of Excel. Learn more: https://go.microsoft.com/fwlink/?linkid=870924
Comment:
    do we need to specify what is 'significant'?
</t>
      </text>
    </comment>
    <comment ref="H128" authorId="4" shapeId="0" xr:uid="{FD94C455-077A-4296-B815-6804B40ABE96}">
      <text>
        <t xml:space="preserve">[Threaded comment]
Your version of Excel allows you to read this threaded comment; however, any edits to it will get removed if the file is opened in a newer version of Excel. Learn more: https://go.microsoft.com/fwlink/?linkid=870924
Comment:
    All for now. But once the CC risk/impact screening has been automated and included only countries that fall into med or high risk categories need to fulfil these criteria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tc={731662C4-3BAE-4579-9757-A78E50AC4883}</author>
  </authors>
  <commentList>
    <comment ref="G5" authorId="0" shapeId="0" xr:uid="{731662C4-3BAE-4579-9757-A78E50AC4883}">
      <text>
        <t>[Threaded comment]
Your version of Excel allows you to read this threaded comment; however, any edits to it will get removed if the file is opened in a newer version of Excel. Learn more: https://go.microsoft.com/fwlink/?linkid=870924
Comment:
    FYI, it's the same as "question" in Chinese</t>
      </text>
    </comment>
  </commentList>
</comments>
</file>

<file path=xl/sharedStrings.xml><?xml version="1.0" encoding="utf-8"?>
<sst xmlns="http://schemas.openxmlformats.org/spreadsheetml/2006/main" count="4083" uniqueCount="1293">
  <si>
    <t>Score</t>
  </si>
  <si>
    <t>Level</t>
  </si>
  <si>
    <t>¬</t>
  </si>
  <si>
    <t>¬¬</t>
  </si>
  <si>
    <t>¬¬¬</t>
  </si>
  <si>
    <t>Question</t>
  </si>
  <si>
    <t>Requirements in standard</t>
  </si>
  <si>
    <t>Which CH type does this apply to?</t>
  </si>
  <si>
    <t>Other variables</t>
  </si>
  <si>
    <t>Issue</t>
  </si>
  <si>
    <t>Mitigation self-assessment – risk questions</t>
  </si>
  <si>
    <t>Answer parameter</t>
  </si>
  <si>
    <t xml:space="preserve">Country/sector  risk context applicability </t>
  </si>
  <si>
    <t xml:space="preserve">Mitigation actions to be included in the Management Plan </t>
  </si>
  <si>
    <t>Comments</t>
  </si>
  <si>
    <t>Management</t>
  </si>
  <si>
    <t>Group Certification</t>
  </si>
  <si>
    <t>Deforestation/ Native vegetation</t>
  </si>
  <si>
    <t>Do you expect production sites of group members to be shifting or expanding?</t>
  </si>
  <si>
    <t>no</t>
  </si>
  <si>
    <t xml:space="preserve">All </t>
  </si>
  <si>
    <t>No additional action needed</t>
  </si>
  <si>
    <t xml:space="preserve">Yes </t>
  </si>
  <si>
    <t>All</t>
  </si>
  <si>
    <t>Ensure that producers and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</si>
  <si>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
RR: I think it is good to keep, to assess the risks of expanding to new areas</t>
  </si>
  <si>
    <t>Large</t>
  </si>
  <si>
    <t xml:space="preserve">Are production sites shifting or expanding? </t>
  </si>
  <si>
    <t>Ensure that workers know that natural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</si>
  <si>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AP: not sure if this question is needed - mitigation measures are basically implementing th standard on the new farm units. They will anyway have to implement the whole standard, not only the criteria related to native vegetation</t>
  </si>
  <si>
    <t>1.8 Traceability</t>
  </si>
  <si>
    <t>Intermediaries</t>
  </si>
  <si>
    <t>Do you/will you make use of intermediaries and/or subcontractors* in your supply chain?</t>
  </si>
  <si>
    <t>yes</t>
  </si>
  <si>
    <t>Set up a clear traceability flow, that includes the documented and physical traceability rules for all actors in your supply chain (farmers, subcontractors, intermediary, processing units, transport, collection centers, management etc.).
Train all actors on your traceability procedure. This includes the intermediaries and/or subcontractors.
Monitor traceability and record keeping at all actors.  
Monitoring intermediaries especially during the harvest period. For monitoring, verify calibration of scales and record keeping at intermediaries and cross-check with information of sales from a sample of producers.</t>
  </si>
  <si>
    <t xml:space="preserve">
Set up a clear traceability flow, that includes the documented and physical traceability rules for all actors in your supply chain (farmers, processing units, transport, collection centers, management etc.).
Train all actors on your traceability procedure.
Monitor traceability and record keeping at all actors.  
</t>
  </si>
  <si>
    <t>Subcontractors</t>
  </si>
  <si>
    <t>Do you/will you make use of subcontractors* in your supply chain?</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</si>
  <si>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For subcontractors, verifying if all subcontractors comply with the traceability procedure and all requirements in the standard that apply to them is part of the self-assessment.
</t>
  </si>
  <si>
    <t>No</t>
  </si>
  <si>
    <t xml:space="preserve">Set up a clear traceability flow, that includes the documented and physical traceability rules for all actors in your supply chain (processing units, transport, subcontractors, warehouse etc.).
Train all actors on your traceability procedure.
Monitor traceability and record keeping at all actors. </t>
  </si>
  <si>
    <t>Record keeping</t>
  </si>
  <si>
    <t>Do you expect farmers to have difficulties keeping (traceability) records?</t>
  </si>
  <si>
    <t>Include administrion/keeping of receipts in training plan.
The group supports the farmer to keep the receipts at the same place (ex: plastic folder)
Put up signs to encourage farmers to keep receipts
Monitor keeping of receipts</t>
  </si>
  <si>
    <t>AP: Do we mean records or receipts that they receive from the buying station/group? In the standard, farmers are not requested to keep records so not sure if 'record books' is needed.
If receipt, then 
- the group needs to find a system for the farmer to keep them at the same place (ex: plastic folder)
- remove the term 'record' to align with the standard and avoid confusion
Changed</t>
  </si>
  <si>
    <t>Product separation</t>
  </si>
  <si>
    <t>Do you/will you only handle RA certified product and only buy from RA certified producers?</t>
  </si>
  <si>
    <t>No further actions needed (apart from actions on compliance with the standard)</t>
  </si>
  <si>
    <t>Implement a system for identifying the products originating from certified producers by means of physical or visual identification and in the tracebaility documents (receipts, registry, etc.).
Example of visual identification can be tags on the bags during the product transportation and storage</t>
  </si>
  <si>
    <t>Do group members have access to different market outlets / different buyers for their certifiers product?</t>
  </si>
  <si>
    <t xml:space="preserve">Information on harvested volumes based on deliveries might not be reliable, therefore, put a system in place to get information on harvested volumes (this can be done by asking  producers directly through out the year or during internal inspections).
 Collect the information on harvested volume throughout the year (monthly basis) instead of once a year during internal inspections
</t>
  </si>
  <si>
    <t>AP: I would focus the mitigation action on getting the information on harvested volume through out the year (monthly basis) instead of once a year during internal inspections
Changed</t>
  </si>
  <si>
    <t>Anneke: how can you reduce this risk?</t>
  </si>
  <si>
    <t>Do group members often rely on farm operators to manage their farm?</t>
  </si>
  <si>
    <t>all</t>
  </si>
  <si>
    <t>Guarantee that the farm manager is the same year after year through the internal inspections and that they are aware of the traceability requirements. 
Check if farm operator also manages non-certified farms and if so, encourage to include them in the certified group as well. 
Always invite the farm operator to trainings (on traceability and other topics)</t>
  </si>
  <si>
    <t>AP: mitigation action could be to always invite the farm operator to trainings (on traceability and other topics), unless already in the standard
Changed</t>
  </si>
  <si>
    <t>Anneke: not the right place to put it in the risk assessment?</t>
  </si>
  <si>
    <t>Productivity &amp; profitability</t>
  </si>
  <si>
    <t>Optimum yield</t>
  </si>
  <si>
    <t>Is the average yield of the certified crop of the group members at or above the average yield for the crop in your country?</t>
  </si>
  <si>
    <t>Yes</t>
  </si>
  <si>
    <t>AP: is a definition of 'optimum yield' needed?
RR: Changed the formulation of the question</t>
  </si>
  <si>
    <t>Optmimum yield</t>
  </si>
  <si>
    <t>No/Don't know</t>
  </si>
  <si>
    <t>Train staff to recognise &amp; prioritise production constraints in field 
Identify the main productivity constraints in the field
Establish trials and business model farms to showcase impact of rejuvenation, fertilisation and good pest and disease control</t>
  </si>
  <si>
    <t>AP: production or productivity constraints?
RR: productivity, so also costs of production</t>
  </si>
  <si>
    <t>Access to inputs and knowledge</t>
  </si>
  <si>
    <t>Do all group members have access to agricultural inputs and adequate knowledge to optimize productivity?</t>
  </si>
  <si>
    <t>Identify the main needs among group members regarding inputs and knowledge.
Support group members with training on finance, business management and understanding production costs and net income (self-selected requirement 1.4.5)
If needed, facilitate accesss to financial services (e.g. loans for farm investments) (self-selected requirement 1.4.5)</t>
  </si>
  <si>
    <t>Living income</t>
  </si>
  <si>
    <t>Do you estimate that all group members earn a decent income with the production of the certified crop?</t>
  </si>
  <si>
    <t>Assess the total net income for a representative sample of group member households, using the Living Income benchmark (self-selected requirement 1.9.6)
Support group members with training on finance, business management and understanding production costs and net income (self-selected requirement 1.4.5)
If needed, facilitate accesss to financial services (e.g. loans for farm investments) (self-selected requirement 1.4.5)
Support group members to make informed decisions on income diversification strategies, e.g. other income generating activities, product upgrading (self-selected requirement 1.4.6)</t>
  </si>
  <si>
    <t>Farming practices</t>
  </si>
  <si>
    <t>2.6 Agrochemical management</t>
  </si>
  <si>
    <t>Pesticides use</t>
  </si>
  <si>
    <t>Use of prohibited agrochemicals</t>
  </si>
  <si>
    <t xml:space="preserve">Review the Agrochemicals Rainforest Alliance Prohibited List : 
Is it common practice in the region to use one or more of the agrochemicals from the Rainforest Alliance Prohibited List, including on the non-certified crops on the farm? </t>
  </si>
  <si>
    <t xml:space="preserve">In case use of banned pesticide use is found during the external audit, the CB may issue a non-certification. To avoid this, include in your management plan:
Group member training on the prohibition of the use of banned agrochemicals, and which ones those are. 
Group members training on the risk of using highly hazardous agrochemicals.
Verify use of banned agrochemicals in internal inspections. 
Monitoring of use of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</si>
  <si>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AP: I would separate the 2 questions, answering a Yes/No is confusing here.  
Changed</t>
  </si>
  <si>
    <t xml:space="preserve">Review the Agrochemicals Rainforest Alliance Prohibited List : 
do you use one or more of the agrochemicals from the Rainforest Alliance Prohibited List, including on the non-certified crops on the farm? </t>
  </si>
  <si>
    <t>In case use of prohibited pesticide use is found during the external audit, the CB may issue a non-certification. Farms that have used pesticides agrochemicals for the harvest to be certified cannot be included in the certification and have to wait for the next harvest cycle to apply again. If you haven't, then ensure ban of use of prohibited agrochemicals by implementing:
Get rid of all prohibited agrochemicals prohibited agrochemicals, and which ones those are. 
Staff training on the risk of using highly hazardous agrochemicals.
Verify use of prohibited agrochemicals in internal inspections. 
Monitoring of use of agrochemicals during application period.</t>
  </si>
  <si>
    <t>If you are certified by other standards, are there any RA banned agrochemicals that are not banned under these other standards?</t>
  </si>
  <si>
    <t xml:space="preserve">In case use of prohibited pesticide is found during the external audit, the CB may issue a non-certification. To avoid this, include in your management plan:
Group member training on the ban of the use of prohibited agrochemicals, and which ones those are. 
Group members training on the risk of using highly hazardous agrochemicals.
Verify use of prohibited agrochemicals in internal inspections. 
Monitoring of use of agrochemicals during application period.
Set up system to collect stocks of prohibited agrochemicals from the group members.
Note: farmers that have used prohibited agrochemicals for the harvest to be certified cannot be included in the certification and have to wait for the next harvest cycle to apply again. </t>
  </si>
  <si>
    <t>If you are certified by other standards, are there any Rainforest Alliance prohibited agrochemicals that are not banned under these other standards?</t>
  </si>
  <si>
    <t>In case use of prohibited pesticide use is found during the external audit, the CB may issue a non-certification. Farms that have used prohibited agrochemicals for the harvest to be certified cannot be included in the certification and have to wait for the next harvest cycle to apply again. If you haven't, then ensure ban of use of prohibited agrochemicals by implementing:
Get rid of all prohibited agrochemicals.
Staff training on the ban of the use of prohibited agrochemicals, and which ones those are. 
Staff training on the risk of using highly hazardous agrochemicals.
Verify use of prohibited agrochemicals in internal inspections. 
Monitoring of use of agrochemicals during application period.</t>
  </si>
  <si>
    <t>Amount of pesticide applications</t>
  </si>
  <si>
    <t>Is it common practice that producers firstly try biological, physical, and other non-chemical control methods for pest control before using agrochemicals?</t>
  </si>
  <si>
    <t xml:space="preserve">Pay special attention to compliance with chapter 2.5 of the Agricultural Standard. In case needed, contact a local university or extension service for development of the Integrated Pest Management procedure. Identify sources for the purchase of lower toxicity agrochemicals as well as non-chemical pest control products.
Make sure all members have the necessary knowledge and skills to apply Integrated Pest Management.
Train members on record keeping.
Monitor use of agrochemicals and application of IPM procedure by group members (including record keeping), during application time. 
</t>
  </si>
  <si>
    <t>Use of PPE</t>
  </si>
  <si>
    <t xml:space="preserve">
Is it common practice that group members or their workers use Personal Protective Equipment (PPE) for application of agrochemicals? </t>
  </si>
  <si>
    <t>AP: don't use the abbreviation PPE but the entire words
I would rephrase 'Is it common practice that workers of group members use PPE for application of agrochemicals? ' to 'Is it common practice that group members or their workers use PPE for application of agrochemicals? 
Changed</t>
  </si>
  <si>
    <t>Ensure availability of sufficient PPE for all those applying agrochemicals.
Develop and implement management policies on the correct use of PPE.
Make sure all those applying agrochemicals are trained on correct application of the agrochemicals and PPE.
Group members trained on the risk of using highly hazardous agrochemicals.
Explore the option of developing spray teams to replace agrochemical application by individual group members.
Monitor the use of PPEs during application time.</t>
  </si>
  <si>
    <t xml:space="preserve">AP: Remove the part 'for group', this question will only populate for group certification
Why 'training on banned agrochemicals' as a mitigation measure for this point? 
Changed </t>
  </si>
  <si>
    <t>Are all workers spraying agrochemicals using the correct  Personal Protective Equipment (PPE) at all times when they apply agrochemicals?</t>
  </si>
  <si>
    <t xml:space="preserve">No </t>
  </si>
  <si>
    <t>Make an assessment among the workers on the reasons for not using PPE. 
Use the outcomes of this assessment to define the measures.
Develop and implement management policies on the correct use of PPE.
Make sure all those applying agrochemicals are trained on correct application of the agrochemicals and PPE.
Ensure availability of sufficient PPE for all those applying agrochemicals.
Monitor the use of PPEs during application time.</t>
  </si>
  <si>
    <t>2.4 Soil conservation</t>
  </si>
  <si>
    <t>Erosion</t>
  </si>
  <si>
    <t>Are there any areas that have a slope steeper than 1m rise over 3m run over an area &gt;0.1ha?</t>
  </si>
  <si>
    <t>Implement measures to protect against erosion, including planting of native groundcover, contour planting, living barriers and drainage/dewatering systems.</t>
  </si>
  <si>
    <t xml:space="preserve">Make sure no gully forming is happening and that organic top layer is not washed </t>
  </si>
  <si>
    <t>Waterlogging</t>
  </si>
  <si>
    <t>Are there any areas within the farm / group member farms with long periods of standing water after rain?</t>
  </si>
  <si>
    <t>Implement measures to improve drainage through physical measures, digging drainage trenches, or improving soil structure to increase the soil’s potential to take up water and store it</t>
  </si>
  <si>
    <t>Is high ground water level a problem in certain areas?</t>
  </si>
  <si>
    <t>Assess whether the area is suitable for crop cultivation and consider what crops are suitable for these areas. 
In some cases: improve drainage and/or conserve protective vegetation</t>
  </si>
  <si>
    <t>Drought</t>
  </si>
  <si>
    <t>Is drought (becoming) a limiting factor for crop production?</t>
  </si>
  <si>
    <t xml:space="preserve">Keep soil covered to reduce evapotransperation.                                                
Assure deep-rooting crops are used.                                                                         
Consider mixed cropping, preferable with shrub / tree crops 
Provide shade
When irrigating: assure water losses are minimised and check if lime/salt crusts are found in upper layer. If so, consult a soil institute.                                                                                                      </t>
  </si>
  <si>
    <t>ALl</t>
  </si>
  <si>
    <t xml:space="preserve">Make sure soil structure is conserved to avoid compaction </t>
  </si>
  <si>
    <t>Working Conditions</t>
  </si>
  <si>
    <t>1.5 Grievance mechanism</t>
  </si>
  <si>
    <t>Grievance Mechanism</t>
  </si>
  <si>
    <t>Is information about the grievance mechanism and the assess and address committee visible and accessible to all workers?</t>
  </si>
  <si>
    <t>Check &amp; update public display regularly to make sure information is still correct, visible and accessible to all; including languages of local and temporary staff</t>
  </si>
  <si>
    <t xml:space="preserve">Grievance Mechanism </t>
  </si>
  <si>
    <t>Ensure that producers and workers have access to practical information in their language about how and where they can access the grievance mechanism and the assess and address committee when they have a grievance that they want to be resolved.</t>
  </si>
  <si>
    <t>3.1 A&amp;A</t>
  </si>
  <si>
    <t xml:space="preserve">Equal opportunities &amp; prevention of discrimination </t>
  </si>
  <si>
    <t xml:space="preserve">Are any of the following populations present on or near the farm or group:
- Migrant workers (foreign or from within the country)
- Specific ethnic minorities (any ethnicities which are not the largest ethnicity within the workforce)
-Indigenous people (where applicable)
-People that do not speak the dominant language in the country &amp; region </t>
  </si>
  <si>
    <t>Assess whether members of these populations are working on the farm or contracted by group members.
Make sure that group and farm management is aware of the kind of populations that are present and registers their specifics: kind of population, number (estimation), language and other where relevant</t>
  </si>
  <si>
    <t>Do hiring procedures follow rules and regulations to prevent discriminatory practices?</t>
  </si>
  <si>
    <t>Make sure all job vacancies are announced widely, in appropriate languages</t>
  </si>
  <si>
    <t>Workplace Violence and Harassment prevention</t>
  </si>
  <si>
    <t xml:space="preserve">Has the management taken any targeted action to prevent violence and harassment (including sexual harassment)? </t>
  </si>
  <si>
    <t xml:space="preserve">Workplace Violence and Harassment </t>
  </si>
  <si>
    <t xml:space="preserve"> Implement at least one of the following measures:
- Training of trainers, technical staff and other persons in direct contact with members and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</si>
  <si>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Age verification</t>
  </si>
  <si>
    <t>Is there a risk that farm group members are not validating hired workers' ages at the time they are appointed?</t>
  </si>
  <si>
    <t>Check with internal inspections the small farms' workers registration on year of birth</t>
  </si>
  <si>
    <t>1) Communicate to all farmers that have hired workers, how to verify the age of all new hires at the workplace, including those supplied by labour providers. 
2) Verification of age should be based on identity documents, school and medical records or other verifiable forms of identification proof. 
3) Check with internal inspection the data in the workers list</t>
  </si>
  <si>
    <t>Does the site require proof of age and retain documentation when hiring workers?</t>
  </si>
  <si>
    <t>Medium &amp; High
According to RA risk maps on Child Labor</t>
  </si>
  <si>
    <t xml:space="preserve">Conduct a review once per year to verify that there are identity documents on file for all workers under the age of 18; </t>
  </si>
  <si>
    <t>AP:'Country/sector risk context applicability' =&gt;  specify that we are using the child labor risk maps (not visible for the producer but needed for technology)</t>
  </si>
  <si>
    <t>Low</t>
  </si>
  <si>
    <t>1) Verify the ages of all young workers on site while respecting children’s protection and privacy rights 
2) Develop and implement a system to verify the identity and age of all new hires at the workplace, including those supplied by labour providers. 
3) Ensure the system bases its decisions on verifiable forms of identification proof, including identity documents, school and medical records. Include in the age verification system school enrolment &amp; status. 
4) Ensure information about age from which children can work and circumstances under which are clearly communicated to staff and workers.</t>
  </si>
  <si>
    <t xml:space="preserve">                     </t>
  </si>
  <si>
    <t>Hazardous work</t>
  </si>
  <si>
    <t>Has the group management listed any tasks, processes or other working conditions that could be hazardous to young workers?</t>
  </si>
  <si>
    <t xml:space="preserve">Low </t>
  </si>
  <si>
    <t>Communicate this list to all group members that hire young workers</t>
  </si>
  <si>
    <t>List the tasks and processes that involve hazardous working conditions ; communicate this to all group members</t>
  </si>
  <si>
    <t>1) List the hazardous tasks / processes. 
2) Communicate this list to all group members and; 
3) through training and child labor monitoring, ensure members are aware that workers younger than 18 cannot perform these hazardous tasks. 
4) check with internal inspections</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</si>
  <si>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</si>
  <si>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Farm has formally registered workers aged under the age of 18</t>
  </si>
  <si>
    <t xml:space="preserve">Has the farm management listed any tasks, processes or other working conditions taking place on the farm that could be hazardous to young workers? </t>
  </si>
  <si>
    <t xml:space="preserve">List the hazardous tasks / processes and ensure all supervisors are aware that workers younger than 18 cannot perform these. </t>
  </si>
  <si>
    <t>AP: 'Farm has formally registered workers aged under the age of 18' is part of the profile completion 1 (or do we expect the producer to answer that in the risk assessment tool)?
RR: Is that indeed included in profile completion 1? I would not agree to put it in profile completion, since this can change at any time...</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</si>
  <si>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</si>
  <si>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1) Develop a list of tasks and work processes – aligned with relevant national policy or law - that under 18s are banned from performing. Ensure the list covers jobs that involve hazardous substances, dangerous equipment, working at height, and/ or heavy lifting. The list of tasks should also make clear that young workers are prohibited from performing work at night.
2) Review the list every season to ensure list is up to date with national law and policy  
3) Conduct a health and safety review/risk assessment of all major farm activities to identify the major hazards, plus proposed steps to remove or reduce exposure for young workers [e.g. remove dangers of machinery, sharp tools, harmful substances, work at height, carrying heavy loads, working at height and working at night). 
4) Ensure all supervisors are aware of the hazardous tasks list and which tasks young workers are allowed to perform. 
5) conduct awareness with your workers, especially those working in teams with young workers, about what tasks young workers are allowed to perform and from which age</t>
  </si>
  <si>
    <t>Education</t>
  </si>
  <si>
    <t>Is there a risk that school-going aged children of group staff, or group members, or children of workers, do not attend school within a safe walking / traveling distance? (Use the map of the group area to assess this)</t>
  </si>
  <si>
    <t xml:space="preserve"> 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</si>
  <si>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AP: why not group members' children? 
Changed</t>
  </si>
  <si>
    <t xml:space="preserve">Education </t>
  </si>
  <si>
    <t>1) create awareness about importance of education with group members &amp; discuss ways with members how group can support children's education 
2)  Identify in internal inspections if there are group members whose children have a higher risk of not attending school due to larger distance or other accessibility issues</t>
  </si>
  <si>
    <t>Families living on-site</t>
  </si>
  <si>
    <t xml:space="preserve">Are children living on-site and of school-going age going to school within safe walking distance or at reasonable traveling distance using safe transport? </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</si>
  <si>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t>
  </si>
  <si>
    <t>AP: is 'Families living on-site?' part of profile completion 1 (or do we expect the producer to answer that in the risk assessment tool)?
RR: Yes, so only if they indicated this with YES in the profile completion 1, this question appears in the risk assessment</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</si>
  <si>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t>
  </si>
  <si>
    <t xml:space="preserve">Coordinate with the local school and request to be informed should any of the children living on site drop out or attend very irregularly [ensure this process is aligned with national law on data protection] </t>
  </si>
  <si>
    <t xml:space="preserve">Family workers </t>
  </si>
  <si>
    <t xml:space="preserve">Is there a risk that under-18s perform work on the farm?
</t>
  </si>
  <si>
    <t>Set up child labour monitoring process 
1)Appoint member of staff to supervise the work of all under 18s registered as working on the farm and to monitor the under 18s health and school attendance
2)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3) Follow the RA Remediation tool when removing children from child labor, ensuring care is taken to minimise damage to families when they miss out on income. Supervisors and workers are informed about policy of hiring young workers, including the age from which children can be hired individually, in accordance with the Rainforest Alliance Standard as well as the national law.</t>
  </si>
  <si>
    <t>Supervisors and workers are informed about policy of hiring young workers, including the age from which children can be hired individually, in accordance with the Rainforest Alliance Standard as well as the national law.</t>
  </si>
  <si>
    <t>Appoint child labor monitors [sufficient to provide an effective degree of coverage and visibility across farm] to maintain oversight over children’s working, health and school attendance patterns and to maintain awareness of the group child labor policy across inspectors, farmers, young worker supervisors and hired workers themselves.</t>
  </si>
  <si>
    <t>Inform supervisors and workers about policy of hiring young workers, including the age from which children can be hired individually, in accordance with the Rainforest Alliance Standard as well as the national law.</t>
  </si>
  <si>
    <t>Is there a risk that under-18s perform work on any of the farms within the group?</t>
  </si>
  <si>
    <t>1) Inform members about the policy regarding family child work, including the age from which children can support their parents, and from which age children can be hired individually to conduct light work, in accordance with the Rainforest Alliance Standard as well as the national law. 
2) Explain the assess and address model to members to promote transparency about child labor risks and support solutions to mitigate the risk</t>
  </si>
  <si>
    <t>Appoint child labor monitors [sufficient to provide an effective degree of coverage and visibility across farms in the producer group] to maintain oversight over children’s working, health and school attendance patterns and to maintain awareness of the group child labor policy across inspectors, farmers, young worker supervisors and hired workers themselves.</t>
  </si>
  <si>
    <t>Labour providers</t>
  </si>
  <si>
    <t>Is it likely that group members use labour providers to recruit workers?</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</si>
  <si>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groups members are working (if any) and under what conditions. </t>
  </si>
  <si>
    <t>Medium &amp; High
According to RA risk maps on Forced Labor</t>
  </si>
  <si>
    <t xml:space="preserve">1. Check the labor providers that are active in the region, and their compliance with legal requirements. 
2. Raise awareness among group members on how to work with labor providers, which labor providers should be avoided, and that there needs to be a contract in place (if more than 5 year round workers) or that the name contract and registration number need to be recorded (group members with less than 5 workers)
 3. Check with internal inspections with which labor providers group members are working (if any) and under what conditions.
 4. Verify whether the workers recruited through labor providers are treated equally with other workers and provided the same information about their protections under the RA standard. </t>
  </si>
  <si>
    <t>Does the farm/group management  use labour providers to recruit any workers?</t>
  </si>
  <si>
    <t xml:space="preserve">yes </t>
  </si>
  <si>
    <t>1. Make sure that the labor providers used are licensed or certified by the appropriate government authority, if one exists.</t>
  </si>
  <si>
    <t>1. Ensure that farms have written contracts with each labor provider, requiring that labor providers abide by RA worker protection standards. 
2. When possible, farms should directly contract workers who are recruited by labor providers. 
3. For workers whose direct employer is a labor provider, check the Assess &amp; Address monitoring system periodically with some of these workers to ensure that their pay, working conditions, etc. are as promised by the labor provider. 
4. Make sure that the workers recruited through labor providers are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</si>
  <si>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Wage payment practices</t>
  </si>
  <si>
    <t>Is it likely that group members pay their workers by volume/piece rate?</t>
  </si>
  <si>
    <t>Training/awareness raising of group members on how to assure that workers receive a fair payment</t>
  </si>
  <si>
    <t>Are workers paid by volume/piece rate?</t>
  </si>
  <si>
    <t xml:space="preserve">1. Farm-group management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Ensure that personnel responsible for wage payment are correctly trained in calculations and requirements. </t>
  </si>
  <si>
    <t xml:space="preserve">Freedom of movement </t>
  </si>
  <si>
    <t>Are there security guards on the farm?</t>
  </si>
  <si>
    <t>1.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3. Train security guards on rights of workers, eg that workers living on the farm have the right of movement on and off the farm outside working hours.</t>
  </si>
  <si>
    <t>AP: (I am not a specialist but) reading the mitigation measures, it seems that if the answer is Yes, they are in an illegal situation (restricting freedom of movement)??
Changed question and included other measure</t>
  </si>
  <si>
    <t>Prison/military labor</t>
  </si>
  <si>
    <t>Are any workers recruited/provided to the farm/group by military or prison officials?</t>
  </si>
  <si>
    <t>1. Military officials mobilizing military personnel to perform agricultural labor is a form of forced labor.  Make sure that farms do not utilize this type of labor.
2. Enusre that any prisoners working on the farm have freely provided their consent to work. 
3. Ensure that prison labors are treated the same as all other workers with respect to contracts, pay, working conditions, and all other worker protections in the RA standard.</t>
  </si>
  <si>
    <t>Deposit or document retention</t>
  </si>
  <si>
    <t>Do workers give any money (such as deposits) or documents (such as passports) to farm management or labor providers?</t>
  </si>
  <si>
    <t>1. Enusre that workers are not required to pay any type of deposit or provide any personal document to management, other than to confirm identity at the time of hiring.
2. In instances where workers prefer to provide documents or other belongings to management for safe keeping, ensure that workers have permanent, unrestricted access to these locations.</t>
  </si>
  <si>
    <t>1.6 Gender</t>
  </si>
  <si>
    <t xml:space="preserve">Gender Commitment from Leadership </t>
  </si>
  <si>
    <t>Has the group/farm management already been taking actions to address gender and/or women empowerment for at least more than a year?</t>
  </si>
  <si>
    <t>Continue the actions</t>
  </si>
  <si>
    <t>Formulate a policy on gender equality and women’s empowerment to be shared with the rest of the group.
Group/farm management to take a training course on gender, for example the RA gender training module on line. 
Stakeholder mapping of gender related organizations that could help to incorporate gender within group</t>
  </si>
  <si>
    <t>Female representation in group</t>
  </si>
  <si>
    <t xml:space="preserve">Are female members representing at least 25%  of the total number of group members? </t>
  </si>
  <si>
    <t>AP: this is already in the standard. I would put 'no action'
Changed</t>
  </si>
  <si>
    <t xml:space="preserve">Keep record of group members per gender 
Make an assessment of the reasons why female membership is limited, by interviewing female members and non members and consulting the policy on membership and document those. </t>
  </si>
  <si>
    <t>Representation in higher level functions</t>
  </si>
  <si>
    <t>Are women currently equally represented (in relation to the total % of female members or workers) amongst trainers, supervisors, management staff and/or other high level functions within the group or farm management?</t>
  </si>
  <si>
    <t>AP: same here, records of staff per gender is in the standard
Changed</t>
  </si>
  <si>
    <t>Keep records of all staff positions per gender and type of position 
Establish a minimum quota for female trainers, supervisors, management staff and other high level functions.  (For groups or farms with more than 50% of female members or workers, the female representation should at least be 50%, be doesn't need to be higher than 50%)
Organize training targeted at female farmers or workers that is needed to be eligible as a trainer, supervisor or other high level function 
Make sure job announcements reach male AND female farmers and workers and that job requirements are achievable for female farmers and workers
Give training to management staff involved in recruitment on unconscious bias and methodologies to prevent gender based discriminatory practices</t>
  </si>
  <si>
    <t>Female farmers participation in trainings</t>
  </si>
  <si>
    <t>Are female workers/group members currently equally participating (compared to the total % of female members or workers)  in trainings?</t>
  </si>
  <si>
    <t>Keep records of training participants per gender and monitor the continuity of the equal participation of female workers and members</t>
  </si>
  <si>
    <t>Female farmers particication in trainings</t>
  </si>
  <si>
    <t>Keep records of training participants per gender
Check with female members and workers what are the potential hindrances of their participation in trainings
Conduct trainings at days/times/locations where women can easily attend and send personal invitations</t>
  </si>
  <si>
    <t>3.4 Living Wage</t>
  </si>
  <si>
    <t>Payment of Living Wage</t>
  </si>
  <si>
    <t>Does the farm management keep records of the data that need to be inserted in the Rainforest Alliance Salary Matrix Tool? Data that need to be inserted are:  type of unit against which payments are made, overtime payments, bonus payments, payments in kind, etc. These data need to be specified per type of worker, and per gender.</t>
  </si>
  <si>
    <t>No further actions needed as a preparation to assess the total remunerations of workers against the Living Wage benchmark (3.4.1).</t>
  </si>
  <si>
    <t>To be checked. 
The more detailed questions on the LW assessment should be included in the guidance for the LW tool
AP: this means that the producer needs to receive the living wage tool before to answer that question (keep in mind for certification process)
RR: I agree. Maybe we should leave this out for now. It is mainly an assessment of the feasiblity to work with the LW tool....</t>
  </si>
  <si>
    <t>Set up a system for collecting the necessary data about piece-rate payments (if applicable), additional financial payments(over-time wor, bonuses); additional in-kind benefits provided to workers (food donations, health care services, housing); disaggregated by types of workers, and gender, to be able to assess the total remuneration of workers against the LW benchmark (3.4.1)</t>
  </si>
  <si>
    <t>3.7 Housing</t>
  </si>
  <si>
    <t>Are there any variations in the climate regime or high labor intensive periods that would require you to take adaptive measures in the housing conditions provided to the workers?</t>
  </si>
  <si>
    <t>For climate reasons:  check the risks for flooding, leakages, heat, etc. of the housing. Take measures to improve.
For amount of labor coming in: check if there is enough space for all workers, is there enough ventilation; is there sufficient separation of housing by gender. Take the measures to improve</t>
  </si>
  <si>
    <t>Environment</t>
  </si>
  <si>
    <t>4.1.3 / 4.1.4 HCV assessment</t>
  </si>
  <si>
    <t>HCVA</t>
  </si>
  <si>
    <t>Is the farm located closer than 5 km to an Intact Forest Landscape?</t>
  </si>
  <si>
    <t xml:space="preserve">List all activities by farmers (and any resident staff) that involve tree felling, clearing or burning of vegetation, cattle-grazing, and hunting/collection in the wider landscape outside the farm, and stop or redirect any activity that may degrade the structure or species composition of an IFL. </t>
  </si>
  <si>
    <t xml:space="preserve">
RR: For groups this should be part of the improvement, year 3, since HCV assessment is an improvement for groups. Or do we change this as a core for groups as well? </t>
  </si>
  <si>
    <t>AP: 'intact forest landscape' ? Makes it confusing if we are using terms that are not part of the standard - RR: needs to be in, because this is the HCV risk assessment part</t>
  </si>
  <si>
    <t>Is the farm  located in or closer than 2 km to a designated Protected Area (PA), a Key Biodiversity Area (KBA), a Ramsar site or a UNESCO World Heritage site</t>
  </si>
  <si>
    <t>Make sure the main conservation attributes of the area are not threatened, i.e. the values for which the area has been protected or classified as a PA, KBA or Ramsar site</t>
  </si>
  <si>
    <t>AP: Makes it confusing if we are using terms that are not part of the standard RR: needs to be in, because this is the HCV risk assment part</t>
  </si>
  <si>
    <t xml:space="preserve">Do local communities have any legal or customary rights on the farm? </t>
  </si>
  <si>
    <t>a) Map local community land uses on the farm in a participatory and inclusive way with the affected community; 
b) Identify and mitigate any direct and indirect impacts from farming activities on these resources, or on habitat that support these resources;
c) Formalise agreements with communities on the use and management of such areas using Free, Prior and Informed Consent principles, and document the process.</t>
  </si>
  <si>
    <t>Do you use communal lands for purposes related to production or processing of the certified crop, e.g. timber collection?</t>
  </si>
  <si>
    <t>a) Identify and describe all current or planned practices related with farming or processing of the certified crops, such as drying, building sheds, etc. that use resources from communal lands; 
b) Evaluate if these activities impact on the vegetation structure or on the community’s land-uses;
c) Seek ways to reduce negative impacts and avoid relying on the resources of communal lands when expanding or diversifying farming activities</t>
  </si>
  <si>
    <t xml:space="preserve"> larger than 10,000 hectares</t>
  </si>
  <si>
    <t>Have you answered yes to questions on Intact Forst Landscapes (IFL), Key Biodiversity Areas (KBAs) (etc.) or customary rights of communities?</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</si>
  <si>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(covers basic needs of indigenous and local people which are supplied by natural_x000D_
ecosystems) , develop your management and monitoring plan in collaboration with the affected communities.</t>
  </si>
  <si>
    <t xml:space="preserve">Can this be automatized? We know the size, and the answers to the previous questions. Henriette: We know the size, but we don't necessarily know the answer to the previous questions, as it will not be automized, right?
</t>
  </si>
  <si>
    <t>AP: I wouldn't use any abbreviation in this tool
Changed</t>
  </si>
  <si>
    <t xml:space="preserve">4.2 Conservation and enhancement of natural ecoystems and native Vegetation </t>
  </si>
  <si>
    <t>multiple areas of natural ecosystem</t>
  </si>
  <si>
    <t>Ecosystem Connectivity</t>
  </si>
  <si>
    <t xml:space="preserve">Are the areas of natural ecosystem and natural vegetation cover connected by landscape corridors? </t>
  </si>
  <si>
    <t>Plan to connect existing ecosystem fragments with habitat or landscape corridors. 
Maintain and enhance buffer zones around existing ecosystem fragments to prevent encroachment of farm activities and enforce agrochemical "non-application zones".</t>
  </si>
  <si>
    <t>AP: 
- is 'multiple areas of natural ecosystem' part of profile completion 1 (or do we expect the producer to answer that in the risk assessment tool)?
- do we mean Areas of natural ecosystems within the group members' property? If not, I don't see how the mitigation measure is possible for a group</t>
  </si>
  <si>
    <t>natural  vegetation</t>
  </si>
  <si>
    <t xml:space="preserve">Do you expect all on-farm natural ecosystems, including hedges, tree lines, riparian buffers, and forest, to contain locally adapted vegetation? </t>
  </si>
  <si>
    <t>Maintain existing natural vegetation; Ensure that the total farm area with natural vegetation meets the criteria in 4.2.2-4.2.6</t>
  </si>
  <si>
    <t>Change native into natural?</t>
  </si>
  <si>
    <t>Don't know</t>
  </si>
  <si>
    <t xml:space="preserve">Investigate whether all on-farm natural ecosystems, including hedges, tree lines, riparian buffers, and forest, contain locally adapted vegetation. If not identify appropriate species that can be planted to increase the proportion of natural vegetation in on-farm natural ecosystems including forests, riparian buffers, hedges, and tree lines. </t>
  </si>
  <si>
    <t>natural vegetation</t>
  </si>
  <si>
    <t xml:space="preserve">Identify appropriate natural species that can be planted to increase the proportion of natural vegetation in on-farm natural ecosystems including forests, riparian buffers, hedges, and tree lines. </t>
  </si>
  <si>
    <t>Please select the natural eco-systems that you have on your farm: on-site forest, on-site wetlands, on-farm grassland/rangeland or non-natural desert,  permanently fallow land, multiple areas of natural ecosystem.</t>
  </si>
  <si>
    <t>Drop down with multiplpe answers possible</t>
  </si>
  <si>
    <t>Determines if next questions apply</t>
  </si>
  <si>
    <t>Group</t>
  </si>
  <si>
    <t>Please select the natural eco-systems that you expect to be on the geographical area of your sites and group members: on-site forest, on-site wetlands, on-site grassland/rangeland or non-natural desert,  permanently fallow land, multiple areas of natural ecosystem.</t>
  </si>
  <si>
    <t>On-site forest</t>
  </si>
  <si>
    <t>Forests</t>
  </si>
  <si>
    <t xml:space="preserve">Does the forest resemble natural forest in terms of canopy cover, forest strata, and the presence of vines or lianas? See document titiled Guidance on Implementing 4.1-4.3 for more information on measuring forest quality.
</t>
  </si>
  <si>
    <t>AP: is 'on site forest' a data part of profile completion 1 (or do we expect the producer to answer that in the risk assessment tool)?</t>
  </si>
  <si>
    <t>Plan to manage canopy cover, forest strata, and presence of vines or lianas (e.g., by creating openings, planting additional species, and restricting harvesting or grazing as neccessary) to facilitate natural forest regeneration and growth. See document titled Guidance on Implementing 4.1-4.3 for more details on managing on-farm forests.</t>
  </si>
  <si>
    <t>"Are there on-site forests, and do these resemble natural forests…"</t>
  </si>
  <si>
    <t xml:space="preserve"> on-farm wetlands</t>
  </si>
  <si>
    <t>Waterways, Water Sources, and Wetlands</t>
  </si>
  <si>
    <t xml:space="preserve">Do wetlands store or convey flood waters at any time of the year?
</t>
  </si>
  <si>
    <t>Plan to delineate and manage wetland and active floodplain, and ensure that production or processing activities do not encroach into the floodplain</t>
  </si>
  <si>
    <t>on-farm wetlands</t>
  </si>
  <si>
    <t>AP: is 'on farm wetland' part of profile completion 1 (or do we expect the producer to answer that in the risk assessment tool)?</t>
  </si>
  <si>
    <t>on-farm grassland/rangeland or non-natural desert</t>
  </si>
  <si>
    <t>Grassland, Rangeland, and Non-natural Desert</t>
  </si>
  <si>
    <t>Do grassland/rangeland or non-natural desert areas contain large bare areas that are at risk of eroding into nearby waterways?</t>
  </si>
  <si>
    <t>Plant additional native groundcover (grasses, shrubs, trees) and implement measures to protect against erosion.</t>
  </si>
  <si>
    <t>AP: is 'on-farm grassland/rangeland or non-natural desert' part of profile completion 1 (or do we expect the producer to answer that in the risk assessment tool)?</t>
  </si>
  <si>
    <t>Monitor the area for erosion and implement erosion control measures as neccessary. Conserve and enhance any existing native vegetation.</t>
  </si>
  <si>
    <t xml:space="preserve"> permanently fallow land</t>
  </si>
  <si>
    <t>Fallow Land</t>
  </si>
  <si>
    <t xml:space="preserve">Are trees regenerating naturally on permanently fallow land?
</t>
  </si>
  <si>
    <t>AP: is 'permanentlhy fallow land' part of profile completion 1 (or do we expect the producer to answer that in the risk assessment tool)?</t>
  </si>
  <si>
    <t>permanently fallow land</t>
  </si>
  <si>
    <t xml:space="preserve">Re-vegetate fallow land by planting native grass, shrub, and tree species in accordance with an appropriate successional regime </t>
  </si>
  <si>
    <t xml:space="preserve">Climate Change </t>
  </si>
  <si>
    <t>Climate change risks</t>
  </si>
  <si>
    <t>Are management, supervisors, and/or technical staff trained in assessing the risks and impacts that climate change poses to livelihoods and production systems?</t>
  </si>
  <si>
    <t>Training/awareness raising on climate change risks and their impacts on agricultural production systems and livelihoods more broadly.</t>
  </si>
  <si>
    <t>Have management, supervisors, and/or technical staff identified the most significant climate change threats/risks/impacts (current and projected) on livelihood resources and farming systems?</t>
  </si>
  <si>
    <t>Carry out the RA climate change risk assesment to identify and describe the most significant climate risks based on RA CC risk assessment tool.
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</si>
  <si>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Link with the CCA risk assessment tool</t>
  </si>
  <si>
    <t>`</t>
  </si>
  <si>
    <t xml:space="preserve">Do management, supervisors, and /or technical staff have access to relevant climate change information, skills and services to develop and employ adaptation strategies?  </t>
  </si>
  <si>
    <t>Awareness raising about available information to improve adaptive capacity and resilience, early warning systems, support tools and importance of equal rights to access resources.</t>
  </si>
  <si>
    <t>Are emergency measures to deal with extreme weather events and their potential impacts (i.e. evacuation plan) developed and in place?</t>
  </si>
  <si>
    <t>Based on risk map and where appicable develop an emergency response plan for household and/wider community locations e.g. households located on steep slopes at risk of landslides.</t>
  </si>
  <si>
    <t>Suggested additional questions on productivity and profitability</t>
  </si>
  <si>
    <t>1.1</t>
  </si>
  <si>
    <t>Initial Risk Assessment</t>
  </si>
  <si>
    <t>Initial GAP assessment</t>
  </si>
  <si>
    <t xml:space="preserve">GAP assessment: the GAP assessment is an assessment of the GAPs between the current state of a Certificate Holder (estate or group) and the requirements of the Rainforest Allianca. This assessment is based on the Rainforest Alliance standard. This assessment is not mandatory, however will help you identify the areas that need to be worked on and the amount of work needed still to be ready for the certification audit. </t>
  </si>
  <si>
    <t>Self Assessment</t>
  </si>
  <si>
    <t>Mitigation Actions</t>
  </si>
  <si>
    <t>Chapter</t>
  </si>
  <si>
    <t>Theme</t>
  </si>
  <si>
    <t xml:space="preserve">Which farmers does this apply to? </t>
  </si>
  <si>
    <t>Question applicable to (Group Management, medium/large estate management, group member during internal inspections)</t>
  </si>
  <si>
    <t>A. Management.</t>
  </si>
  <si>
    <t>Traceability</t>
  </si>
  <si>
    <t>All farm businesses</t>
  </si>
  <si>
    <t xml:space="preserve">Traceability procedure </t>
  </si>
  <si>
    <t>Do you/will you make use of intermediaries/subcontractors* in your supply chain?</t>
  </si>
  <si>
    <t>Set up a clear traceability flow, that includes the documented and physical traceability rules for all actors (subcontractors/intermediary, processing units, CH management etc.).
Train all actors on your traceability procedure.
Monitor traceability and record keeping at intermediaries/subcontractors (during the harvest period). (Part of the Internal inspection (TBD))</t>
  </si>
  <si>
    <t>Set up a clear traceability flow, that includes the documented and physical traceability rules for all actors (farmer, collection centers, CH management).</t>
  </si>
  <si>
    <t>B. Farming Practices</t>
  </si>
  <si>
    <t>Inputs</t>
  </si>
  <si>
    <t>Review the Rainforest Alliance list of banned agrochemicals. Do you use one or more of the agrochemicals from the pesticide watchlist?</t>
  </si>
  <si>
    <t>Set up an IPM.</t>
  </si>
  <si>
    <t>(RR:) Are you applying pesticides more than XX times per year? (Define per crop what is an expected number of times to apply pesticides per year)</t>
  </si>
  <si>
    <t>Define strategy to reduce use of pesticides. Stress use of PPE. High risk for MRL.</t>
  </si>
  <si>
    <t>4. Environment</t>
  </si>
  <si>
    <t>Steep Slopes</t>
  </si>
  <si>
    <t>Are there any areas that have a slope greater than 1m rise over 3m run over an area &gt;0.1ha?</t>
  </si>
  <si>
    <t>Implement measures to protect against erosion, including planting of native groundcover.</t>
  </si>
  <si>
    <t>No further action</t>
  </si>
  <si>
    <r>
      <t xml:space="preserve">C. Working Conditions </t>
    </r>
    <r>
      <rPr>
        <b/>
        <sz val="12"/>
        <color rgb="FFFF0000"/>
        <rFont val="Calibri"/>
        <family val="2"/>
        <scheme val="minor"/>
      </rPr>
      <t>(</t>
    </r>
    <r>
      <rPr>
        <b/>
        <sz val="12"/>
        <color rgb="FFFFC000"/>
        <rFont val="Calibri"/>
        <family val="2"/>
        <scheme val="minor"/>
      </rPr>
      <t>social chapter or "workers and communities" which was our proposal)</t>
    </r>
  </si>
  <si>
    <t xml:space="preserve">General </t>
  </si>
  <si>
    <t xml:space="preserve">There are 20 or more employees engaged at any point during the growing season </t>
  </si>
  <si>
    <t>Structure</t>
  </si>
  <si>
    <t>Does the farm have a trained committee/person in charge of the work around Assess and Address within the RA Standard? Is there a  trained Grievance Committee (criterion 1.5)? Is there a trained Gender Committee (1.6)?</t>
  </si>
  <si>
    <t xml:space="preserve">No further action </t>
  </si>
  <si>
    <t>No [to any]</t>
  </si>
  <si>
    <t xml:space="preserve">all </t>
  </si>
  <si>
    <t>Committee/person are (s)elected and committee set up; they participate in the A&amp;A online training module / gender online training module and / or grievance mechanism training module as applicable ensuring all committees are set up and trained.</t>
  </si>
  <si>
    <t>Skills/ capabilities</t>
  </si>
  <si>
    <t>Have supervisors and management experience / knowledge on dealing with cases of  child labour, forced labour, discrimination and workplace violence/harassment?</t>
  </si>
  <si>
    <t>No further actions</t>
  </si>
  <si>
    <t>Have supervisors and management experience / knowledge in dealing with cases of  child labour, forced labour, discrimination and workplace violence/harassment?</t>
  </si>
  <si>
    <t xml:space="preserve">Management representatives / supervisors undergo training on assess and address topics  </t>
  </si>
  <si>
    <t>Public communication about Grievance Mechanism and Assess and Address Committee and its responsibilities</t>
  </si>
  <si>
    <t>Discrimination</t>
  </si>
  <si>
    <t>Prevention of discrimination</t>
  </si>
  <si>
    <t>- Make sure all job vacancies are announced widely, in appropriate languages</t>
  </si>
  <si>
    <t>Medium, High</t>
  </si>
  <si>
    <t>- Conduct in-person training of managers and supervisors on unconscious bias and on avoiding any kind of discriminatory decision in relation to hiring, working conditions, pay, benefits, training, promotion, termination, redundancy
- develop procedures to prevent discrimination during hiring, between others: organize job interviews with more than one interviewer, preferibly of different genders; widespread announcement of job vacancies in appropriate languages; job description should not exclude certain groups of people</t>
  </si>
  <si>
    <t xml:space="preserve">Discrimination </t>
  </si>
  <si>
    <r>
      <t xml:space="preserve">If any of the following groups are present at the farm, have you taken actions to fairly represent them amongst management and supervisory staff? These groups could include: 
</t>
    </r>
    <r>
      <rPr>
        <strike/>
        <sz val="10"/>
        <color theme="1"/>
        <rFont val="Calibri"/>
        <family val="2"/>
        <scheme val="minor"/>
      </rPr>
      <t>-Women -</t>
    </r>
    <r>
      <rPr>
        <sz val="10"/>
        <color theme="1"/>
        <rFont val="Calibri"/>
        <family val="2"/>
        <scheme val="minor"/>
      </rPr>
      <t xml:space="preserve">&gt;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</si>
  <si>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xml:space="preserve">If any of the following groups are present at the farm, have you taken actions to fairly represent them amongst management and supervisory staff? These groups could include: 
-Women -&gt; will go to gender requirement
-Migrants (foreign or from within the country)
- Specific ethnic minority groups (any ethnicities which are not the largest ethnicity within the workforce)
-Indigenous groups (where applicable)
-Groups whose members do not speak the dominant language in the country &amp; region </t>
  </si>
  <si>
    <t>publish vacancies for management and supervisory functions in a language(s) and in places accessible for all</t>
  </si>
  <si>
    <r>
      <t>If any of the following groups are present at the farm, have you taken actions to fairly represent them amongst management and supervisory staff? These groups could include: 
-</t>
    </r>
    <r>
      <rPr>
        <strike/>
        <sz val="10"/>
        <color theme="1"/>
        <rFont val="Calibri"/>
        <family val="2"/>
        <scheme val="minor"/>
      </rPr>
      <t xml:space="preserve">Women -&gt; </t>
    </r>
    <r>
      <rPr>
        <sz val="10"/>
        <color rgb="FFFF0000"/>
        <rFont val="Calibri"/>
        <family val="2"/>
        <scheme val="minor"/>
      </rPr>
      <t>will go to gender requirement</t>
    </r>
    <r>
      <rPr>
        <sz val="10"/>
        <color theme="1"/>
        <rFont val="Calibri"/>
        <family val="2"/>
        <scheme val="minor"/>
      </rPr>
      <t xml:space="preserve">
-Migrants (foreign or from within the country)
- Specific ethnic minority groups (any ethnicities which are not the largest ethnicity within the workforce)
-Indigenous groups (where applicable)
-Groups whose members do not speak the dominant language in the country &amp; region 
</t>
    </r>
  </si>
  <si>
    <t>- include unconscious bias and other anti discriminatory practices in the training and awareness raising of staff and management as required in 3.1.1 AND
- publish vacancies for management and supervisory functions in a language(s) and in places accessible for all</t>
  </si>
  <si>
    <t>Has management taken any targeted action to prevent workplace violence and harassment (including sexual harassment)?</t>
  </si>
  <si>
    <t>- do a risk scan of the workplace that will identify high risk areas (e.g. dark corridors, sections where people work on their own, etc.)</t>
  </si>
  <si>
    <t xml:space="preserve">Has management taken any targeted action to prevent workplace violence and harassment (including sexual harassment)? </t>
  </si>
  <si>
    <t xml:space="preserve"> Implement at least one of the following measures:
- Training for supervisors, safety guards and other staff in direct contact with workers on respectful behavior and concepts of workplace violence and harassment
- training of workers on the topic on respectful behavior and concepts of workplace violence and harassment
- do a risk scan of the workplace that will identify high risk areas and define actions to make them safer (e.g. dark corridors, sections where people work on their own, etc.)
Please note: in most cases workplace violence and harassment will relate to experiences faced by women. However risks are also faced by men. Ensure your answers cover risks in relation to all workers regardless of gender.</t>
  </si>
  <si>
    <t>Child labour</t>
  </si>
  <si>
    <t>High</t>
  </si>
  <si>
    <t xml:space="preserve">1) Conduct a review once per year to verify that there are identity documents on file for all workers under the age of 18; </t>
  </si>
  <si>
    <t>Lower, Med</t>
  </si>
  <si>
    <t>1) In line with core requirement 1.2.2, for hired young workers (15 - 17 years), the registry contains:
•	housing address
•	Name and address of parent(s) or legal guardian(s)
•	School registration
•	Type of work or tasks
•	The number of daily and weekly working hours.                                               2) Develop and implement a system to verify the identity and age of all new hires at the workplace, including those supplied by labour providers. Ensure the system bases its decisions on verifiable forms of identification proof. Include in the system school enrolment &amp; status. 3) Ensure information about age from which children can work and circumstances under which are clearly communicated to staff and workers.</t>
  </si>
  <si>
    <t>Verify the ages of all young workers on site while respecting children’s protection and privacy rights (see basic risk assessment)</t>
  </si>
  <si>
    <t xml:space="preserve">Have you listed any tasks, processes or other working conditions taking place on your farm that could be hazardous to young workers? </t>
  </si>
  <si>
    <t>Yes, please list</t>
  </si>
  <si>
    <t xml:space="preserve">Lower </t>
  </si>
  <si>
    <t xml:space="preserve">List the hazardous tasks/processes </t>
  </si>
  <si>
    <t xml:space="preserve">High </t>
  </si>
  <si>
    <t xml:space="preserve">1) Develop a list of tasks and work processes – aligned with any relevant national policy or law - that under 18s cannot perform.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Ensure supervisors are aware of this list and pro-actively prevent young workers from being involved in hazardous tasks </t>
  </si>
  <si>
    <t>Med, High</t>
  </si>
  <si>
    <t xml:space="preserve">In addition to above (row 46): 
1) Conduct a health and safety review/risk assessment of all major field activities to identify the major hazards, plus proposed steps to remove or reduce exposure for young workers [e.g. remove dangers of machinery, sharp tools, harmful substances, work at height, carrying heavy loads and workign at night ]. 3) Ensure all supervisors are aware of the hazardous tasks list and which tasks children are allowed to perform. 4) conduct awareness with your workers, especially those working in teams with young workers, about what tasks children are allowed to perform and from which age
</t>
  </si>
  <si>
    <t>Farm has formally registered workers aged under the age of 19</t>
  </si>
  <si>
    <t>Is the company / site taking any steps to protect under 18 year old workers / children of group members from  conducting hazardous tasks?</t>
  </si>
  <si>
    <t>Please list the steps; In addition to steps outlined in row 45, develop and implement Child Labor Monitoring System in accordance with A&amp;A Monitoring Guidance and steps outlined in row 56</t>
  </si>
  <si>
    <t>Farm has formally registered workers aged under the age of 20</t>
  </si>
  <si>
    <t>low</t>
  </si>
  <si>
    <t>Please list the steps</t>
  </si>
  <si>
    <t>Farm has formally registered workers aged under the age of 21</t>
  </si>
  <si>
    <t>In addition to steps outlined in row 46 and 47, set up child labor monitoring system in accordance with steps outlined in row 56 and Assess and Address monitoring guidance</t>
  </si>
  <si>
    <t>Farm has formally registered workers aged under the age of 22</t>
  </si>
  <si>
    <t>no further steps (beyond those outlined in row 46 and 47)</t>
  </si>
  <si>
    <t>Under 18s are employed, or there are workers with families living on the estate</t>
  </si>
  <si>
    <t>Collaborate with the local department of education and local NGOs to support access to education for children living on site; consider arranging safe transport or advocating for sattelite classrooms on site for younger children, where possible administered by the local education department; provide support to workers whose children are not in school so that they can access education; set up child labor monitoring system in accordance with Monitoring Guidance and steps outline in row 56</t>
  </si>
  <si>
    <t>Low, Medium</t>
  </si>
  <si>
    <t>High, Medium</t>
  </si>
  <si>
    <r>
      <t xml:space="preserve">Do workers bring their own children to the farm (to live or work)? </t>
    </r>
    <r>
      <rPr>
        <sz val="10"/>
        <color rgb="FFFF0000"/>
        <rFont val="Calibri"/>
        <family val="2"/>
        <scheme val="minor"/>
      </rPr>
      <t xml:space="preserve"> </t>
    </r>
  </si>
  <si>
    <t>Set up child labour monitoring process
1)Appoint  member of staff to supervise the work of all under 18s registered as working on the farm. 
2) Develop a process to record for each worker under the age of 18 a) their work designation for the week b) the expected hours of the work for that week  c) the specific location/section of the farm where they will work d) the name of the supervisor responsible for them.
3) the responsible staff member checks locations where under-18 olds work, to ensure young workers are not undertaking hazardous tasks and not engaged during school hours or at night/ without sufficient periods for rest in between school days. Frequency should depend on level of risk (e.g. the higher the risk, the more frequent the monitoring) Record findings of these visits.
4) Follow the RA Remediation tool when removing children from child labor, ensuring care is taken to minimise damage to families when they miss out on income.</t>
  </si>
  <si>
    <t>Do workers bring their own children to the farm (to live or work)?</t>
  </si>
  <si>
    <t>Workers are informed about policy of hiring young workers, including the age from which children can be hired individually, in accordance with the Rainforest Alliance Standard as well as the national law.</t>
  </si>
  <si>
    <t>Workers are informed about policy of hiring young workers, including the age from which children can be hired individually, in accordance with the Rainforest Alliance Standard as well as the national law. Assess and Address Committee conducts periodic visits to randomly selected sections of the farm in order to verify that all workers -particularly those who visibly look under the age of 18 - are registered and on the company payroll</t>
  </si>
  <si>
    <t>Lower</t>
  </si>
  <si>
    <t xml:space="preserve">Forced labour </t>
  </si>
  <si>
    <t>All workplaces</t>
  </si>
  <si>
    <t>Farm management</t>
  </si>
  <si>
    <t>Does the farm use labour providers to recruit any workers?</t>
  </si>
  <si>
    <t xml:space="preserve">1. Farm must ensure that any labor providers used are licensed or certified by the appropriate government authority, if one exists.
</t>
  </si>
  <si>
    <t>1. Farms must have written contracts with each labor provider, requiring that labor providers abide by RA worker protection standards.
2. When possible, farms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Management should assign responsibility to one or more members of staff to oversee labor providers' compliance and the above measures. Farms should stop working with labor recruiters that do not meet these expectations.</t>
  </si>
  <si>
    <t>No further action.</t>
  </si>
  <si>
    <t>1. Farms must ensure that workers have written or verbal contracts in place according to requirement 3.3.1.
2. When calculated by volume, workers' pay must equal at least the minimum wage based on a 48-hour working week or national legal working hours limit.
3. Deductions from wages for costs such as employer-provided housing or food must only be taken with workers' consent.
4. Workers must be paid at least monthly.
5. Workers must be provided pay slips showing hours worked (regular and overtime) and/or volume produced, calculation of wages and deductions, and wages paid.</t>
  </si>
  <si>
    <t>1. Management should confirm that personnel responsible for wage payment are correctly trained in calculations and requirements.
2. Management should make available personnel who speak the appropriate languages to explain/answer workers' questions about wage calculations and pay slips.
3. Management should assign responsibility to a member of staff to conduct a periodic review of pay records to identify instances of underpayment, delayed payment, and other inconsistencies.</t>
  </si>
  <si>
    <t>Are security guards present on the farm/group premises?</t>
  </si>
  <si>
    <t xml:space="preserve">1. Farms must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
</t>
  </si>
  <si>
    <t>1. The Assess &amp; Address monitoring system, working with other committees such as the Gender Committee, should periodically check with workers to see if they feel threatened by security guards.</t>
  </si>
  <si>
    <r>
      <t xml:space="preserve">Non-local workers are included among the workforce 
</t>
    </r>
    <r>
      <rPr>
        <sz val="10"/>
        <color rgb="FFFF0000"/>
        <rFont val="Calibri"/>
        <family val="2"/>
        <scheme val="minor"/>
      </rPr>
      <t>How will we know this; is it a question in the registry?</t>
    </r>
  </si>
  <si>
    <t>Are any workers recruited/provided to the farm by military or prison officials?</t>
  </si>
  <si>
    <t>No further actions.</t>
  </si>
  <si>
    <t>1. Military officials mobilizing military personnel to perform agricultural labor is a form of forced labor.  Farms must not utilize this type of labor.
2. Farms must ensure that any prisoners working on the farm have freely provided their consent to work. 
3. Prison labor must be treated the same as all other workers with respect to contracts, pay, working conditions, and all other worker protections in the RA standard.</t>
  </si>
  <si>
    <t>1. The Assess &amp; Address monitoring system should periodically check with prison laborers to ensure they are receiving the same treatment as other workers.</t>
  </si>
  <si>
    <t>1. Farms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</si>
  <si>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management must ensure that workers have permanent, unrestricted access to these locations.</t>
  </si>
  <si>
    <t>Living Wage</t>
  </si>
  <si>
    <t>Group management; medium/large estate management</t>
  </si>
  <si>
    <t>Does the business have a constant production level or are there peaks of production over a year (high and low production seasons)?</t>
  </si>
  <si>
    <t>If No, the business needs to set in place a system to start collecting the necessary data about types of workers.</t>
  </si>
  <si>
    <t>If there were variations in production levels during the year, what is the number of months per year with average production, high peaks, and low peaks?</t>
  </si>
  <si>
    <t>N/A</t>
  </si>
  <si>
    <t>See above.</t>
  </si>
  <si>
    <t>Does your business hav a  piece-rate payments or periods of time, or a combination
of both type of structure?</t>
  </si>
  <si>
    <t>Yes/No</t>
  </si>
  <si>
    <t>If No, the business needs to set in place a system for collecting the necessary data about types of workers.</t>
  </si>
  <si>
    <t>What is the difference between this question and the question in row 82?</t>
  </si>
  <si>
    <r>
      <t xml:space="preserve">Do you know what is the total number of men and women who occupy each type of position (averaged throughout the year)? </t>
    </r>
    <r>
      <rPr>
        <sz val="10"/>
        <color rgb="FF000000"/>
        <rFont val="Calibri"/>
        <family val="2"/>
      </rPr>
      <t>-&gt; to gender</t>
    </r>
  </si>
  <si>
    <t>If no, business sets a system in place to collect gender disaggregated data on type of positions.</t>
  </si>
  <si>
    <t xml:space="preserve">Align with the gender questions. </t>
  </si>
  <si>
    <t>Do you keep record of the type of unit against which payments are made?  For example, the units for positions with piece-rate; payment schemes could be hectares, linear meters, production volume (e.g., boxes, kilograms), and others. For other positions, the unit of payment may be hour, day, week, or month.</t>
  </si>
  <si>
    <t>If No, business sets a system in place to collect data for the type of unit against which payments are made for all major types of workers.</t>
  </si>
  <si>
    <t>Does the farm collect data on the amount paid in local currency per unit worked for each type of position in the form of values based on gross wages paid per unit?</t>
  </si>
  <si>
    <t>Can the farm calculate the Average number of units that are worked in a day for each type of position (for high, low, and average periods, if applicable)?</t>
  </si>
  <si>
    <t>What do you want to achieve with this one? Is it that management should have records on payments?</t>
  </si>
  <si>
    <t>Does the farm collect data on Average hours per day worked for each type of position (for high, low, and average periods, if applicable)?</t>
  </si>
  <si>
    <t>Does the farm collect data on Average hours per week worked for each type of position (for high, low, and average periods, if applicable)</t>
  </si>
  <si>
    <t>Does the farm collect data on Average amount of monthly bonuses granted for each type of position if bonuses for performance or quality that depend directly on the worker exist?</t>
  </si>
  <si>
    <t>Does your company provide subsidizedor donated food services to workers?</t>
  </si>
  <si>
    <t>Does your company provide subsidized or donated food services to workers?</t>
  </si>
  <si>
    <t>As the living wage benchmark reports do not stipulate a specific amount for transportation from home to the workplace and vice versa, there is no explicit reference value for this benefit, so the average monthly amount paid by_x000D_
the company to provide this service to each worker is included in the analysis</t>
  </si>
  <si>
    <t>Does your company provide donated health care services to workers? Does the medical service provided by the company cover all medical consultation expenses not covered by
public health entities?</t>
  </si>
  <si>
    <t>If the answer to all these questions is yes, then the reference amount associated with expenses for private medical services is factored into the calculations according to the living wage benchmark report for the area.</t>
  </si>
  <si>
    <t>Does your company donate packages of school supplies for the workers’ children?</t>
  </si>
  <si>
    <t xml:space="preserve">If the amount paid by the company for the purchase of school supplies is less than the reference value according to the living wage benchmark report for the area, the actual amount paid by the company (divided by 12 months) is included in the analysis. If the amount paid by the company is greater than the reference value according to the living wage benchmark report, it should be noted that the purchased items are in accordance with the official lists recommended by the relevant authorities (e.g., ministries of education). </t>
  </si>
  <si>
    <t xml:space="preserve">Does your company provide family housing for its workers?_x000D_
 </t>
  </si>
  <si>
    <t>If Yes, only family homes provided by the company that comply with decent housing standards are included. The reference value for renting a decent home in the area is included in the Matrix. If the company covers the costs associated with maintenance
and public services, then the reference values for for renting a decent home in the_x000D_
area is included in the Salary Matrix tool.</t>
  </si>
  <si>
    <t>Overlap</t>
  </si>
  <si>
    <t>Gender</t>
  </si>
  <si>
    <t>Gender Training for Leadership</t>
  </si>
  <si>
    <t>Have management, supervisors and/or internal inspectors been trained in the past year on gender equality?</t>
  </si>
  <si>
    <t xml:space="preserve">Train management, supervisors, internal inspectors annually on issues related to gender equality and women’s empowerment (maternity leave, sexual harassment…), AND/OR
train management, supervisors, internal inspectors on gender bias in hiring, promotion, and employee engagement, AND/OR
make gender-related trainings (e.g. sexual harassment, discrimination, gender equality or gender bias) a requirement for all management, supervisors, and internal inspectors
</t>
  </si>
  <si>
    <t>Has management undertaken significant action in the past to address gender equality and/or women empowerment?</t>
  </si>
  <si>
    <t xml:space="preserve">Formulation of a policy on gender equality and women’s empowerment which will be shared with the rest of the workers AND/OR
Stakeholder mapping of gender related (human rights) organizations that could support addressing gender within workers, AND/OR
Ensure that management and/or other high-level functions are accountable for meeting the gender plan targets
</t>
  </si>
  <si>
    <t>Are women currently represented significally in relation to their number amongst supervisors, management and other high level functions within the farm?</t>
  </si>
  <si>
    <t>-establish a minimum quota for female trainers, supervisors, management and other high level functions AND/OR
- organize professional training targeted at female workers to improve their opportunities for higher level jobs AND/OR
-make sure that job advertisement reach male AND female workers and that job requirements are achievable for female workers
- give in person training to management staff invovled in recruitment on unconscious bias and methodologies to prevent gender based discriminatory practices</t>
  </si>
  <si>
    <t>Do you know what is the total number of men and women who occupy each type of position (averaged throughout the year)?</t>
  </si>
  <si>
    <t>yes/no</t>
  </si>
  <si>
    <t>C. Environment</t>
  </si>
  <si>
    <t>Forests and Protected Areas 4.1</t>
  </si>
  <si>
    <t>Ensure that producers and workers know that native vegetation and natural ecosystems have to be maintained, through awareness raising and regular monitoring. Clearly mark the boundaries of on-farm natural ecosystems and their buffer zones and ensure that production and processing activities, including agrochemical use, do not encroach into these areas.</t>
  </si>
  <si>
    <t>HCV</t>
  </si>
  <si>
    <t>Farmers that are within X km of a protected area</t>
  </si>
  <si>
    <t>High Conservation Value Areas (HCV)</t>
  </si>
  <si>
    <t>bla</t>
  </si>
  <si>
    <t>. Is the farm (or any farm in a group) located closer than 5 km to an Intact Forest Landscape?</t>
  </si>
  <si>
    <t>Yes/No --&gt; if yes --&gt;</t>
  </si>
  <si>
    <r>
      <t xml:space="preserve">List all activities by farmers (and any resident staff) that involve tree felling, clearing or burning of vegetation, cattle-grazing, and hunting/collection in the wider landscape outside the farm, </t>
    </r>
    <r>
      <rPr>
        <sz val="10"/>
        <color rgb="FFFF0000"/>
        <rFont val="Calibri"/>
        <family val="2"/>
        <scheme val="minor"/>
      </rPr>
      <t>and stop or redirect</t>
    </r>
    <r>
      <rPr>
        <sz val="10"/>
        <color theme="1"/>
        <rFont val="Calibri"/>
        <family val="2"/>
        <scheme val="minor"/>
      </rPr>
      <t xml:space="preserve"> any activity that may degrade the structure or species composition of an IFL. </t>
    </r>
  </si>
  <si>
    <t xml:space="preserve">TIFFANY: this is not MVP for geosaptial analysis, focus is on deforestation and PA </t>
  </si>
  <si>
    <t>Is the farm (or any farm in a group) located in or closer than 2 km to a designated Protected Area (PA), a Key Biodiversity Area (KBA), a Ramsar site or a UNESCO World Heritage site</t>
  </si>
  <si>
    <t>•	respect the borders and integrity of the area;
•	comply with all applicable legal requirements and provisions – general national legislation related to PAs and their buffer zones as well as any specific regulations for the area; 
•	do not threaten the main conservation attributes of the area, i.e. the values for which the area has been protected or classified as a PA, KBA or Ramsar site</t>
  </si>
  <si>
    <t>Do you use communal lands for purposes related to farming, e.g. cattle grazing, timber collection, or hunting?</t>
  </si>
  <si>
    <t>a) Identify and describe all current or planned practices related with farming, including for the certified crops, livestock, construction, etc that use resources from communal lands; 
b) Evaluate if farming-associated activities impact on the vegetation structure or on the community’s land-uses;
c) Seek ways to reduce negative impacts and avoid relying on the resources of communal lands when expanding or diversifying farming activities</t>
  </si>
  <si>
    <t>Is the farm, or farm group, larger than 10,000 hectares, and is the answer ‘Yes’ to questions 1, 2, or 3?</t>
  </si>
  <si>
    <t>a) Commission a HCVRN Licenced Assessor to do an HCV assessment;
b) Develop and implement an HCV Management and Monitoring plan based on the recommendations in the report;
c) Consider how threats outside the farm could affect HCVs within the farm boundaries. Seek opportunities to engage with neighbouring farmers and communities to address and mitigate such threats across the wider landscape;
d) If you answered ‘Yes’ on Question 5, develop your management and monitoring plan in collaboration with the affected communities.</t>
  </si>
  <si>
    <t>Native Vegetation</t>
  </si>
  <si>
    <t xml:space="preserve">Native Vegetation </t>
  </si>
  <si>
    <t xml:space="preserve">Do all on-farm natural ecosystems, including hedges, tree lines, riparian buffers, and forest contain native vegetation? </t>
  </si>
  <si>
    <t>Maintain existing native vegetation; Ensure that the total farm area with native vegetation meets the criteria in 4.2.2-4.2.6</t>
  </si>
  <si>
    <t xml:space="preserve">Identify appropriate native species that can be planted to increase the proportion of native vegetation in on-farm natural ecosystems including forests, riparian buffers, hedges, and tree lines. </t>
  </si>
  <si>
    <t>Natural Ecosystems</t>
  </si>
  <si>
    <t>All CHs with on-farm forest</t>
  </si>
  <si>
    <t>Does the forest resemble natural forest in terms of canopy cover, forest strata, and the presence of vines or lianas? See document titiled Guidance on Implementing 4.1-4.3 for more information on measuring forest quality.</t>
  </si>
  <si>
    <t>All CHs with on-farm wetlands</t>
  </si>
  <si>
    <t>Do wetlands store or convey flood waters at any time of the year?</t>
  </si>
  <si>
    <t>All CHs with on-farm grassland/rangeland or non-natural desert</t>
  </si>
  <si>
    <t xml:space="preserve">Do grassland/rangeland or non-natural desert areas contain large bare areas that are at risk of eroding into nearby waterways? </t>
  </si>
  <si>
    <t>All CHs with permanently fallow land</t>
  </si>
  <si>
    <t>Are trees regenerating naturally on permanently fallow land?</t>
  </si>
  <si>
    <t>All CHs with multiple areas of natural ecosystem</t>
  </si>
  <si>
    <t>Are the areas of natural ecosystem connected by landscape corridors?</t>
  </si>
  <si>
    <t>Plan to connect existing ecosystem fragments with habitat or landscape corridors. Maintain and enhance buffer zones around existing ecosystem fragments to prevent encroachment of farm activities and enforce agrochemical "non-application zones".</t>
  </si>
  <si>
    <t>Deforestation/conversion</t>
  </si>
  <si>
    <t>Harvesting in Forests</t>
  </si>
  <si>
    <t>Is there any harvesting of forestry products, including wood and non-timber forestry products, from natural ecosystems on the group of farms?</t>
  </si>
  <si>
    <t>Describe the harvesting activities and include a plan for sustainable continuation of these practices. Identify any potential threats to the quality or spatial extent of the natural ecosystems resulting from harvesting practices.</t>
  </si>
  <si>
    <t>Are producers aware of the risks and impacts that climate change poses to livelihoods and production systems?</t>
  </si>
  <si>
    <t>Yes/No --&gt; if no --&gt;</t>
  </si>
  <si>
    <t>Awareness raising on climate change risks and their impacts on agriculutral production systems and livelihoods more broadly.</t>
  </si>
  <si>
    <t>Have producers identified the most significant climate change threats/risks/impacts (current and projected) on livelihood resources and farming systems?</t>
  </si>
  <si>
    <t>a) Carry out a climate change risk assesment to identify and describe the most significant cimate risks based on RA CC risk assessment tool.</t>
  </si>
  <si>
    <t>Does a risk managament plan exist and have the identified risks and impacts (current and projected) been taken into account?</t>
  </si>
  <si>
    <t>a) Develop a farm map identifying most at risk areas based on identified climate impacts;                               b) Develop mitigation strategies to address identified risk as they relate to other standard criteria e.g. soil management;                                                                                                                                                                           c) Develop mitigation strategies to address identified risk as they relate to other livelihood strategies i.e. opportunties for diversification so that people are managing risk by planning for and investing in the future.</t>
  </si>
  <si>
    <t xml:space="preserve">Do producers have access to relevant climate change information, skills and services to develop and employ adaptation strategies?  </t>
  </si>
  <si>
    <r>
      <rPr>
        <b/>
        <sz val="10"/>
        <color theme="1"/>
        <rFont val="Calibri"/>
        <family val="2"/>
        <scheme val="minor"/>
      </rPr>
      <t>Initial Risk Assessment</t>
    </r>
    <r>
      <rPr>
        <sz val="10"/>
        <color theme="1"/>
        <rFont val="Calibri"/>
        <family val="2"/>
        <scheme val="minor"/>
      </rPr>
      <t>: the initial risk assessment is a set of questions a group or estate management shall answer before implementation of the certification program in order to have an indication on topics that require special attendion during planning and implementation of the program. E.g. topics that need to be covered in the trainings, topics that require special attention during internal inspections etc. 
-What topics do we want to include in the initial risk assessment? 
-Who can provide the questions per topic?</t>
    </r>
  </si>
  <si>
    <t>Requirement</t>
  </si>
  <si>
    <t>Feeds into: internal inspections</t>
  </si>
  <si>
    <t>High/Medium/Low</t>
  </si>
  <si>
    <t>Feeds into: management plan</t>
  </si>
  <si>
    <t>Level 0</t>
  </si>
  <si>
    <t>Level 1</t>
  </si>
  <si>
    <t>Level 2</t>
  </si>
  <si>
    <t>Level 3</t>
  </si>
  <si>
    <r>
      <t xml:space="preserve">(1.3.5) Management conducts a risk assessment in relation to the criteria in this standard for their group/farm at least every three years, including at least the risks associated with:
</t>
    </r>
    <r>
      <rPr>
        <b/>
        <sz val="10"/>
        <color rgb="FFFF0000"/>
        <rFont val="Calibri"/>
        <family val="2"/>
        <scheme val="minor"/>
      </rPr>
      <t>-Traceability</t>
    </r>
    <r>
      <rPr>
        <b/>
        <sz val="10"/>
        <color theme="1"/>
        <rFont val="Calibri"/>
        <family val="2"/>
        <scheme val="minor"/>
      </rPr>
      <t xml:space="preserve">
- Social risks including child labor, forced labor and workplace harassment and violence
- Agrochemicals management
- Deforestation and biodiversity loss
- Economic fluctuations or shocks 
- Climate change, extreme weather, environmental hazards</t>
    </r>
  </si>
  <si>
    <t>(1.3.1) An internal inspection system is in place to assess compliance of group members with the Rainforest Alliance standard. 
...
- consecutive years:
     - scope of inspection is based on risk assessment and on previous inspections</t>
  </si>
  <si>
    <r>
      <t xml:space="preserve">(1.4.1) Management makes a management plan, describing improvement areas, actions to be taken, services to be delivered and usage of Premium. The management plan is based on at least, but not limited to, </t>
    </r>
    <r>
      <rPr>
        <b/>
        <sz val="10"/>
        <color rgb="FFFF0000"/>
        <rFont val="Calibri"/>
        <family val="2"/>
        <scheme val="minor"/>
      </rPr>
      <t xml:space="preserve">the internal inspection </t>
    </r>
    <r>
      <rPr>
        <b/>
        <sz val="10"/>
        <color theme="1"/>
        <rFont val="Calibri"/>
        <family val="2"/>
        <scheme val="minor"/>
      </rPr>
      <t>(1.3.1) and risk assessment (1.3.5). Actions are implemented, monitored, and documented. The management plan is updated at least every three years.</t>
    </r>
  </si>
  <si>
    <t>No PDCA: Lack of documentation (processes and policies). No structure or formalized organization.</t>
  </si>
  <si>
    <t>Reactive, but documented (PDCA): Documentation exists with an informal structure implementing the processes and policies. Implementation occurs in reaction to the system, as no planning was taken into account when policies and process were developed.</t>
  </si>
  <si>
    <t>Proactive (PDCA): Formal documentation and structure to implement policies and processes, stakeholder involvement and planning has been involved during the development of the policies and processes. Post-implementation, there was a lack of evaluation and learning.</t>
  </si>
  <si>
    <t>Continuous improvement (PDCA): Formal documentation and structure to implement policies and processes, stakeholder involvement and planning has been involved during the development of the policies and processes. Post-implementation, activities were checked, evaluated and monitored to ensure that learning and improvement takes place.</t>
  </si>
  <si>
    <t>This page has:</t>
  </si>
  <si>
    <t>A. Management (see capacity assessment tool?)</t>
  </si>
  <si>
    <t>Topic</t>
  </si>
  <si>
    <t>Question applicable to (Group Managemet, medium/large estate management, group member during internal inspections)</t>
  </si>
  <si>
    <t>If yes, should show in Mitigation Actions</t>
  </si>
  <si>
    <t>Supporting documents /  evidence:</t>
  </si>
  <si>
    <t>Selection</t>
  </si>
  <si>
    <t>Weighted</t>
  </si>
  <si>
    <t>Maximum</t>
  </si>
  <si>
    <t>A.</t>
  </si>
  <si>
    <t>Group management capacity</t>
  </si>
  <si>
    <t>Economic fluctuations or shocks</t>
  </si>
  <si>
    <t>CH management</t>
  </si>
  <si>
    <t>Do you/will you make use of intermediaries in your supply chain?</t>
  </si>
  <si>
    <t xml:space="preserve">Set up a clear traceability flow, that includes the documented and physical traceability rules for all actors (farmer, intermediary, CH management).
Train the intermediaries on traceability.
Monitor traicability and record keeping at intermediaries (during the harvest period). </t>
  </si>
  <si>
    <t xml:space="preserve">B.  </t>
  </si>
  <si>
    <t>Agrochemical management</t>
  </si>
  <si>
    <t>Farm level</t>
  </si>
  <si>
    <t>Review the Rainforest Alliance list of banned agrochemicals. Is it common practice in the region to use one or more of the agrochemicals from the banned pesticide list?</t>
  </si>
  <si>
    <t xml:space="preserve">Group member training on the prohibition of the use of banned agrochemicals, and which ones those are. 
Include verification on use of banned agrochemicals in internal inspections. 
Monitoring of use of banned agrochemicals during application period. 
Note: farmers that have used banned agrochemicals for the harvest to be certified cannot be included in the certification and have to wait for the next harvest cycle to apply again. </t>
  </si>
  <si>
    <t>C. Working Conditions</t>
  </si>
  <si>
    <t xml:space="preserve">C.  </t>
  </si>
  <si>
    <t>Group members</t>
  </si>
  <si>
    <t>If you hire labor (beyond family labor), are any of the workers from historically discriminated groups (indigenous communities, minorities, lower castes etc.)?</t>
  </si>
  <si>
    <t>Ensure that all workers receive equal pay for jobs of equal value.
Ensure that all workers understand the working conditions if needed by explaining in their own language.</t>
  </si>
  <si>
    <t>Is it possible that any of the group members hires labor (beyond family labor), are any of the workers from historically discriminated groups (indigenous communities, minorities, lower castes etc.)?</t>
  </si>
  <si>
    <t>Do you have any female workers beyond family labor?</t>
  </si>
  <si>
    <t>Ensure that a registry is kept, also if they are casual workers, indicating their sex.
Ensure that they understand the working conditions, including remuneration level and other benefits, if needed by explaining in their own language.</t>
  </si>
  <si>
    <t>Is it possible that any of the group members hires any female workers beyond family labor?</t>
  </si>
  <si>
    <t>Forced Labor</t>
  </si>
  <si>
    <t>Is it possible that there migrant workers (including seasonal and temporary) working on any of the farms?</t>
  </si>
  <si>
    <t>Ensure that migrant workers have safe place to keep their identity and other important documents, which is accessible to them at all times.</t>
  </si>
  <si>
    <t>Is it possible that there are workers on any of the farms who were recruited by a third-party labor provider?</t>
  </si>
  <si>
    <t>Maintain records of which workers were recruited by which labor provider. 
Ensure that written contracts are in place between the farm/group and each labor provider, specifying that providers must abide by all Rainforest Alliance standards and that the workers they recruit must not pay any recruitment fees.
Ensure that workers are always paid their wages directly, not indirectly through a third party.</t>
  </si>
  <si>
    <t>Is it possible that workers on any of the farms have paid a recruitment fee to labor providers or other actors in the recruitment chain?</t>
  </si>
  <si>
    <t>In the hiring process, integrate a process to ask workers whether they hold any recruitment-related debt.</t>
  </si>
  <si>
    <t>Is it possible that any workers are lacking a written contract, or documented verbal agreement?</t>
  </si>
  <si>
    <t>Group members work towards signing direct contracts/verbal agreements with permanent workers and workers who are employed for more than 3 consecutive months.</t>
  </si>
  <si>
    <t>Is it possible that any workers are directly employed by labor providers (contract signed between worker and labor provider)?</t>
  </si>
  <si>
    <t>Do hired workers receive food, housing, and/or transportation provided by the farmer/group management?</t>
  </si>
  <si>
    <t>Ensure that workers' contracts/records of verbal agreements specify the in-kind benefits they will receive and specific cost deductions that will be taken for them.  In-kind benefits must be in accordance with national law, and never exceed 30% of the total remuneration.</t>
  </si>
  <si>
    <t>@Lennie: It would.  But isn't that OK?  If this tool helps a farmer identify an actual gap, it also helps the farmer remediate that gap.</t>
  </si>
  <si>
    <t>Eliminate any restrictions on workers' freedom of movement outside their working hours. Allow workers to maintain possession of their mobile phones and other communication devices.</t>
  </si>
  <si>
    <t>Do workers ever wait longer than 1 month to be paid?</t>
  </si>
  <si>
    <t>Ensure that workers are paid regularly at scheduled intervals, at least monthly. Payments must be documented with a pay slip or other suitable wage record to allow verification.</t>
  </si>
  <si>
    <t>Do workers ever receive advances or loans from the farm/group?</t>
  </si>
  <si>
    <t>Ensure that advances/loans amount to no more than 1-2 months' salary and that repayment terms are reasonable (no higher than prevailing market interest rates), documented, and agreed by both parties.</t>
  </si>
  <si>
    <t>Child Labor</t>
  </si>
  <si>
    <t>Is pre-school education and/or day care freely available for children in this community?</t>
  </si>
  <si>
    <t>Check if pre-school age children are taken on to farms and if so, if there is a safe place for them to be.</t>
  </si>
  <si>
    <t>Talk to parents and guardings about risk of children being on farms and work with farm owners and local organisations to find suitable and safe places for children to be when parent’s work.</t>
  </si>
  <si>
    <t>Does this community lack sufficient primary and secondary schools to educate all children?</t>
  </si>
  <si>
    <t>As a longer-term measure, engage with external actors to obtain support to improve school access.</t>
  </si>
  <si>
    <t>If there are schools in the community, do they charge any formal or informal fees to enroll children, or are there costs associated with education including books, uniform, transport, etc.?</t>
  </si>
  <si>
    <t>As a longer-term measure, engage with external actors to obtain support for children whose families cannot afford these costs.</t>
  </si>
  <si>
    <t>If schools are available in the community, do parents keep children home from school in order to work or do household tasks; and/or do older children drop out of school to work?</t>
  </si>
  <si>
    <t>Raise awareness among workers/members/families of the importance of sending children to school and the Rainforest Alliance requirement against child labor.</t>
  </si>
  <si>
    <t>Is it considered normal in this community for children to work in farming?</t>
  </si>
  <si>
    <t>Harassement and Violence</t>
  </si>
  <si>
    <t>If you hire labor (beyond family labor), are there female workers between them who work without the presence of their partner or another relative who work with male workers?</t>
  </si>
  <si>
    <t>Ensure that female workers work together, if possible, with a female supervisor.</t>
  </si>
  <si>
    <t>If you hire labor (beyond family labor), are there young workers (below 21) who work without the presence of a family member?</t>
  </si>
  <si>
    <t>Ensure that young workers work in a safe environment, in a group, if possible with a female supervisor.</t>
  </si>
  <si>
    <t>Do you have female and/or young workers amongst your hired labor (beyond family labor) who work in an isolated environment?</t>
  </si>
  <si>
    <t>Ensure that they work in groups with at least several women, if possible with a female supervisor.</t>
  </si>
  <si>
    <t>Have all supervisors been trained on appropriate behavior and the procedures that are in place to address inappropriate behavior towards other workers?</t>
  </si>
  <si>
    <t>Company supervisors are trained to use appropriate disciplinary techniques and procedures. A policy is in place to suspend or terminate supervisors who do not adhere to these techniques and procedures.</t>
  </si>
  <si>
    <t>Does the farm/group hire security guards to protect the premises?</t>
  </si>
  <si>
    <t>Ensure that workers are able to come and go from the farm without intimidation from security guards.  Train security guards on proper conduct including a prohibition on threats and bribery.</t>
  </si>
  <si>
    <t>Do workers lack awareness of how they can raise concerns about any labor abuses?</t>
  </si>
  <si>
    <t>Distribute information within the group/farm and/or conduct trainings for workers on the use and functioning of the grievance mechanism and the presence and functions of the pp/committee for human rights issues.</t>
  </si>
  <si>
    <t>Do workers/member farmers lack awareness of the concepts of discrimination, forced labor, child labor, and workplace harassment and violence and the difference between acceptable and unacceptable behavior.</t>
  </si>
  <si>
    <t>Inform workers in their own language on concepts, acceptable behavior, rights and procedures in place regarding the four topics.</t>
  </si>
  <si>
    <t>C.</t>
  </si>
  <si>
    <t>Will the gender plan elaborated with the outcomes of this assessment be incorporated in the general management plan?</t>
  </si>
  <si>
    <t>Share the outcomes of this gender analysis with group/farm management. Elaborate the gender plan in coordination with group/farm management and have it incorporated in the general management plan</t>
  </si>
  <si>
    <t>Ensure that progress of the gender plan will be frequently discussed in the management meetings</t>
  </si>
  <si>
    <t>Does farm/group management understand the concepts of sex, gender,and gender equality?</t>
  </si>
  <si>
    <t>Organize awareness sessions with management on concepts and importance of gender equality and related issues</t>
  </si>
  <si>
    <t>Is monitoring with sex-disaggregated data carried out for (elected) leadership positions, participation in training, access to loans for farm investments, diversification, workers wages (SH) or for workers, workers wages, access to supervisory, f/m in workers union, f/m in supervisory or management positions... (M/LF)</t>
  </si>
  <si>
    <t>Introduce monitoring with sex-disaggregated data and make sure that the collected data are shared with the person/committee responsible for gender.</t>
  </si>
  <si>
    <t>Do men and women have an equal role in decision making?</t>
  </si>
  <si>
    <t>Raise awareness about importance to include more women (or men) in decision making positionsOrganize leadership trainings for womenFacilitate participation of women in meetings by adjusting location, timing, etc.</t>
  </si>
  <si>
    <t>Are supervisory and management jobs and other better paid jobs accessible for men and women?</t>
  </si>
  <si>
    <t>Ensure that job requirements can be fulfilled by both men and women where possibleOffer additional training on management, administration and other topics for women to facilitate their access to better paid jobs</t>
  </si>
  <si>
    <r>
      <t>CH management</t>
    </r>
    <r>
      <rPr>
        <sz val="10"/>
        <color rgb="FFFF0000"/>
        <rFont val="Calibri"/>
        <family val="2"/>
        <scheme val="minor"/>
      </rPr>
      <t>/group members</t>
    </r>
  </si>
  <si>
    <r>
      <t xml:space="preserve">Are trainings </t>
    </r>
    <r>
      <rPr>
        <sz val="10"/>
        <color rgb="FFFF0000"/>
        <rFont val="Calibri"/>
        <family val="2"/>
        <scheme val="minor"/>
      </rPr>
      <t>(for farmers and CH staff?)</t>
    </r>
    <r>
      <rPr>
        <sz val="10"/>
        <color theme="1"/>
        <rFont val="Calibri"/>
        <family val="2"/>
        <scheme val="minor"/>
      </rPr>
      <t xml:space="preserve"> considering the needs and interests of both men and women?</t>
    </r>
  </si>
  <si>
    <t>Do assessment for training and organize training on topics on basis of its outcomesFacilitate participation of women by adjusting location, timing, use of female facilitators, local language...Train women to become internal inspector or trainer</t>
  </si>
  <si>
    <t>Do women and men receive the same remuneration and benefits related to a job of equal value?</t>
  </si>
  <si>
    <t>Ensure that all workers have access to information about the wages and benefits that relateto different job types in their own languageEnsure that jobs of equal value receive equal pay and benefits</t>
  </si>
  <si>
    <t>Do women and men have the same access to farmers' cooperative? (SH)</t>
  </si>
  <si>
    <t>Promote members registration as a coupleUse agricultural activities as a criterion to become a member, instead of landownershipFacilitate female farmers registration by offering a reduction of memberships fee Approach female farmers personally to invite them to becomemember</t>
  </si>
  <si>
    <t>Do female and male workers have the same access to workers union? (M/LF)</t>
  </si>
  <si>
    <t>Promote female workers participation by training, awareness raising of male leaders and workers, personal invites, target setting</t>
  </si>
  <si>
    <t>Do female and male farmers have the same access to inputs and services like loans for agricultural investment, seedlings, information, etc.? (SH)</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</si>
  <si>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etc.)Monitor the reception of inputs and services with sex-disaggregated data, identify gaps</t>
  </si>
  <si>
    <t>Do female and male workers have the same access to inputs and services like training, health services, benefits</t>
  </si>
  <si>
    <t>Ensure that male and female farmers are aware of inputs and services being offered and know where and how to access themEnsure that measures are in place to facilitate access of female farmers to inputs and services taking into account their time poverty and lack of means of transport (time and place of reception, required documents, etc.). Monitor the reception of inputs and services with sex-disaggregated data, identify gaps.</t>
  </si>
  <si>
    <t xml:space="preserve">D. </t>
  </si>
  <si>
    <t>Deforestation and Biodiversity (Align with work of Tiffany)</t>
  </si>
  <si>
    <t>Group management</t>
  </si>
  <si>
    <t>Is there a map in place that outlines natural forests and other natural ecosystems (such as savanna, wetlands, peatlands), production areas, protected areas and set-aside land, and rivers?</t>
  </si>
  <si>
    <t>Concerning group members</t>
  </si>
  <si>
    <t xml:space="preserve">Is it probable that there producers that have borders to forests, protected areas and rivers? </t>
  </si>
  <si>
    <t>Awareness raising of the requirements related to these – no degradation of forests, protected areas and natural ecosystems, no-application zones of pesticides and riparian buffer zones?</t>
  </si>
  <si>
    <t>Is it likely producers are not aware that the should maintain natural vegetation on the farm?</t>
  </si>
  <si>
    <t xml:space="preserve">Awareness raising of producers on maintenance of natural vegetation on the farm. </t>
  </si>
  <si>
    <t>Is it likely that producers hunt on the farm?</t>
  </si>
  <si>
    <t xml:space="preserve">Awareness raising of producers on hunting requirements. </t>
  </si>
  <si>
    <t>Are there any endangered species in the area? And if so, do you think that farmers are aware of the endangered species there are and how to protect them?</t>
  </si>
  <si>
    <t>Awareness raising on endangered species and how to protect them.</t>
  </si>
  <si>
    <t>Main aspects based on AMEA guidelines:</t>
  </si>
  <si>
    <t>A. Organizational purpose and Governance practices</t>
  </si>
  <si>
    <t>B. Business management</t>
  </si>
  <si>
    <t>C. Member engagement and planning</t>
  </si>
  <si>
    <t>D. Human resource management</t>
  </si>
  <si>
    <t>E. Financial management</t>
  </si>
  <si>
    <t>F. Community and stakeholder engagement</t>
  </si>
  <si>
    <t>G. Member services and business activiies</t>
  </si>
  <si>
    <t>Red</t>
  </si>
  <si>
    <t>From the AMEA guidelines</t>
  </si>
  <si>
    <t>Yellow</t>
  </si>
  <si>
    <t>From the M4 tool</t>
  </si>
  <si>
    <t>Wit:</t>
  </si>
  <si>
    <t>From the NewForesight tool</t>
  </si>
  <si>
    <t>Beige:</t>
  </si>
  <si>
    <t>From the Adore tool</t>
  </si>
  <si>
    <t>Certification option (group or large estate)</t>
  </si>
  <si>
    <t xml:space="preserve">Which CHs does this apply to? </t>
  </si>
  <si>
    <t>All Farmer Groups</t>
  </si>
  <si>
    <t>Management capacity</t>
  </si>
  <si>
    <t xml:space="preserve">Based on the outcomes of the capacity assessment tool, have you identified areas to improve? If yes, please indicate which actions you want to take for the applicable areas of the 7 areas included in the Capacity Assessment Tool. </t>
  </si>
  <si>
    <t>Do you/will you make use of intermediaries* in your supply chain?</t>
  </si>
  <si>
    <t>Include all intermediaries in your traceability procedure. Train the intermediaries on traceability. Monitor traceability, calibration of scales and record keeping at intermediaries (during the harvest period) and cross-check with information of sales from a sample of producers. If intermediaires are paid according to weight bought in, mitigation should include regular verification of scales.</t>
  </si>
  <si>
    <t xml:space="preserve">Include record keeping in training plan.
Monitor record keeping. </t>
  </si>
  <si>
    <t>Do you expect farmers to have difficulties keeping records?</t>
  </si>
  <si>
    <t>All farmer organizations</t>
  </si>
  <si>
    <t>Implement a system for identifying the products originating from certified producers by means of physical or visual identification and in the tracebaility documents (receipts, registry, etc.).</t>
  </si>
  <si>
    <t>Yield estimation</t>
  </si>
  <si>
    <t>Is there an important pressure on the land? Do farmers often divide or sell their land?</t>
  </si>
  <si>
    <t xml:space="preserve">Include assessment of the certified area for each producer in the yearly internal inspections to ensure that the areas in the group member administration match the reality of the farms. </t>
  </si>
  <si>
    <t>Information on harvested volumes based on deliveries might not be reliable, therefore, put a system in place to get information on harvested volumes (this can be done by asking  producers directly through out the year or during internal inspections).</t>
  </si>
  <si>
    <t xml:space="preserve">Guarantee that the farm managers is the same year after year through the internal inspections and that they are aware of the traceability requirements. Check if farm operator also manages non-certified farms and if so, encourage to include them in the certified group as well. </t>
  </si>
  <si>
    <t>Does the certified product need to be aggregated for processing?</t>
  </si>
  <si>
    <t>Mixing with non-certified products might occur to guarantee minimum volume for processing. 
Group management to put a control system to regularly check that product separation is respected (also at subcontractor level).</t>
  </si>
  <si>
    <t>Use of banned inputs</t>
  </si>
  <si>
    <t>Review the Rainforest Alliance list of banned agrochemicals: 
Is it common practice in the region to use one or more of the agrochemicals from the banned pesticide list, including on the non-certified crops on the farm?</t>
  </si>
  <si>
    <t xml:space="preserve">Group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</si>
  <si>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Review the Rainforest Alliance list of banned agrochemicals: 
Is it common practice in the region to use one or more of the agrochemicals from the banned pesticide list?</t>
  </si>
  <si>
    <t>No specific mitigation action</t>
  </si>
  <si>
    <t xml:space="preserve">Review the Rainforest Alliance list of banned agrochemicals: 
If you are certified by other standards, are there any RA banned agrochemicals that are not banned under these other standards?  
</t>
  </si>
  <si>
    <t xml:space="preserve">Group member training on the prohibition of the use of banned agrochemicals, and which ones those are. 
up member training on the prohibition of the use of banned agrochemicals, and which ones those are. 
Group members trained on the risk of using highly hazardous agrochemicals.
Include verification on use of banned agrochemicals in internal inspections. 
Monitoring of use of banned agrochemicals during application period.
Set up system to collect stocks of banned agrochemicals from the group members.
Note: farmers that have used banned agrochemicals for the harvest to be certified cannot be included in the certification and have to wait for the next harvest cycle to apply again. </t>
  </si>
  <si>
    <t>Does your group already have an effective IPM system for the certified crop in place, including the identification and monitoring of pests?</t>
  </si>
  <si>
    <t>Make sure all members have the necessary knowledge and skills to apply IPM.</t>
  </si>
  <si>
    <t>Develop the IPM strategy for your crop, including the development of a pest monitoring system and the establishment of action thresholds. (May need to contact local university or extension service.)
Make sure all members have the necessary knowledge and skills to apply IPM.
Train members on record keeping.
Identify sources for the purchase of lower toxicity agrochemicals as well as non-chemical pest control products.</t>
  </si>
  <si>
    <t>Pesticide residues</t>
  </si>
  <si>
    <t>Do you or your buyer regularly check samples of the crop for residues of agrochemicals (MRL)?</t>
  </si>
  <si>
    <t>Make sure there is a good traceability system back to the producer</t>
  </si>
  <si>
    <t>Make sure there is a good traceability system back to the farm units
Identify a laboratory for residue analysis and set up a sampling system and procedure</t>
  </si>
  <si>
    <t>Are all workers/farmers spraying agrochemicals using the correct PPE at all times when they apply agrochemicals?</t>
  </si>
  <si>
    <t>Ensure availability of sufficient PPE for all those applying agrochemicals.
Develop and implement management policies on the correct use of PPE.
Make sure all those applying agrochemicals are trained on correct application of the agrochemicals and PPE.
up member training on the prohibition of the use of banned agrochemicals, and which ones those are. 
Group members trained on the risk of using highly hazardous agrochemicals.
For group, explore the option of developing spray teams to replace agrochemical application by individual group members.</t>
  </si>
  <si>
    <t>Soil conservation</t>
  </si>
  <si>
    <t>Water management</t>
  </si>
  <si>
    <t>Soil fertility</t>
  </si>
  <si>
    <t>Nutrient deficiencies</t>
  </si>
  <si>
    <t>Is soil testing being done to determine fertilizer application?</t>
  </si>
  <si>
    <t>Determine appropriate fertilizer (both organic and inorganic) application schemes.</t>
  </si>
  <si>
    <t>See if soil testing can be introduced or if nutrient deficiency can be otherwise  determined by observation in crop or vegetation</t>
  </si>
  <si>
    <t>KM: I have copied this from Indiv CH for trader led groups - important that on sites with more than x no of workers, this rule also applies. What is the no of workers this should apply from?</t>
  </si>
  <si>
    <t xml:space="preserve">Are any of the following groups present on or near the farm or group:
-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</si>
  <si>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Assess whether members of these groups are group members, or workers on the farm,  or working with group members, or contracted as group staff
If this is the case, include unconscious bias and other anti discriminatory practices in the training and awareness raising of staff and management as required in 3.1.1 AND
- publish vacancies for management and supervisory functions in a language(s) and in places accessible for all</t>
  </si>
  <si>
    <t>Wording to be adjusted (needs to be easy to understand). What do we mean with underrepresented?</t>
  </si>
  <si>
    <t xml:space="preserve">If any of the following groups are present on the farm, have you undertaken action to fairly represent them amongst management, as internal inspector, or other decision making functions? : 
-Women -&gt; will go to gender questions
-Migrant workers (foreign or from within the country)
- Specific ethnic minority groups (any ethnicities which are not the largest ethnicity within the workforce)
-Indigenous groups (where applicable)
-Groups whose members do not speak the dominant language in the country &amp; region </t>
  </si>
  <si>
    <t>medium, High</t>
  </si>
  <si>
    <t/>
  </si>
  <si>
    <t xml:space="preserve">Has the group's leadership taken any targeted action to prevent violence and harassment (including sexual harassment)? </t>
  </si>
  <si>
    <t>This is the only appropriate formulation  for this question  - even still risk of false answers is high</t>
  </si>
  <si>
    <t>Med &amp; High</t>
  </si>
  <si>
    <t xml:space="preserve"> Implement at least one of the following measures:
- Training of trainers, internal inspectors and other persons in direct contact with members and their workers on respectful behavior and concepts of workplace violence and harassment
- training of workers on the topic on respectful behavior and concepts of workplace violence and harassment
Please note: in most cases workplace violence and harassment will relate to experiences faced by women. However risks are also faced by men. Ensure your answers cover risks in relation to all workers regardless of gender.</t>
  </si>
  <si>
    <t>Are farmer members required to validate hired workers' ages at the time they are appointed?</t>
  </si>
  <si>
    <t xml:space="preserve">In line with core requirement 1.2.2, for hired young workers (15 - 17 years), the registry contains:
•	housing address
•	Name and address of parent(s) or legal guardian(s)
•	School registration
•	Type of work or tasks
•	The number of daily and weekly working hours.                                                                                                               </t>
  </si>
  <si>
    <t xml:space="preserve">This question is critical - while not focused on  external  risks - clarity and verifiability of  the question on age verification is of highest importance </t>
  </si>
  <si>
    <t xml:space="preserve">Communicate to all farmers, who report they hire labour, how to verify the age of all new hires at the workplace, including those supplied by labour providers, in line with Core Requirement 1.2.2. Verification of age should be based on identity documents, school and medical records or other verifiable forms of identification proof. In line with core requirement 1.2.2, for hired young workers (15 - 17 years), the registry should contains:
•	housing address
•	Name and address of parent(s) or legal guardian(s)
•	School registration
•	Type of work or tasks
•	The number of daily and weekly working hours.       </t>
  </si>
  <si>
    <t>a.For each under-18 year old worker, identify and record the name and contact information for their consenting family member.   b. For each under-18 year old worker, identify the responsible adult member who will be supervising and guiding the child in work (‘young worker supervisor’)
b.Where a high proportion of children and a low number of adults are part of the labor force, ensure the ratio of adult supervisors to workers younger than 18 meets national labor law requirements.</t>
  </si>
  <si>
    <t xml:space="preserve">List the tasks and processes that involve hazardous working conditions </t>
  </si>
  <si>
    <t xml:space="preserve">1) List the hazardous tasks / processes. 2) Communicate this list to all group members and; 3) through internal inspections and child labor monitoring, ensure members are aware that workers younger than 18 cannot perform these hazardous tasks. </t>
  </si>
  <si>
    <t xml:space="preserve">1) Develop a list of tasks and work processes – aligned with any relevant national policy - from which under 18s would be banned from performing. Ensure the list covers jobs that involve hazardous substances, dangerous equipment or heavy lifting. The list of tasks should also make clear that underage workers are prohibited from performing work at night or during school hours. 
2) Review the list every season to ensure list is up to date with national policy.
3) Communicate to all group members what tasks are and are not hazardous                                                                               4) Clarify to group members that work by under 18s must be performed in accordance with the list                                   5) clarify internal steps and potential internal sanctions where it is discovered that a member is permitting under-18s to perform hazardous work.
</t>
  </si>
  <si>
    <t xml:space="preserve">In addition to steps outlined in row 54: 1) Develop checklist to systematically monitor working conditions of under 18s, covering: protection against performing prohibited hazardous tasks, protection from harassment, abuse in the workplace. 2) Use this checklist at internal inspections; </t>
  </si>
  <si>
    <t>Is the group taking any steps to protect under 18 year old workers / children of group members from  conducting hazardous tasks?</t>
  </si>
  <si>
    <t xml:space="preserve">Please list the steps; In addition to steps outlined in row 53, develop and implement Child Labor Monitoring System in accordance with A&amp;A Monitoring Guidance and steps outlined in row 70 </t>
  </si>
  <si>
    <t>In addition to steps outlined in row 54 and 55, set up child labor monitoring system in accordance with steps outlined in row 70 and Assess and Address monitoring guidance</t>
  </si>
  <si>
    <t>no further steps (beyond those outlined in row 54)</t>
  </si>
  <si>
    <t xml:space="preserve">Do children of group staff, group members and group members' workers, of school-going age, attend school within a safe walking distance or at reasonable traveling distance using safe transport? </t>
  </si>
  <si>
    <t>1) Identify reasons why children do not go to school: a) distance to school b) quality of education/violence in school / absence of teacher c) costs associated with schooling; 3) based on the analysis, together with local department of education and local NGOs, develop ways to support access to education for children of group staff, members or members' workers; this could include satelite classrooms in villages currently without schools, setting up sustainable and safe transport for the youngest children; removing barriers to education (e.g. birth certificates, family income, learning materials through support from government/supply chain partners)  3) create awareness about importance of education with group members &amp; discuss ways with members how group can support children's education</t>
  </si>
  <si>
    <t xml:space="preserve">Ergon view: All  countries we are looking at  this stage offer some  free or heavily subsidized education option  -  risk is more in relation to accessibility as opposed to availability  or affordability </t>
  </si>
  <si>
    <t xml:space="preserve">Meike: there should be an option of don't know. The person filling in this information probably does not know exactly how far the schools are from all the farms...In the future maybe we can do something with automatization. </t>
  </si>
  <si>
    <t>1) Monitor school going behavior of members' children of school going age, through internal inspections and the assess and address monitoring; 2) The assess and address committee to establish contact with department of education to collaborate on drop-out cases / temporary absence / child labor cases when they happen</t>
  </si>
  <si>
    <t>Do under-18s perform work on any of the farms within the group?</t>
  </si>
  <si>
    <t xml:space="preserve"> A&amp;A committee to set up a child labour monitoring system including child labor monitors/child labor liaison officers. The plan should specify  1) how management will promote awareness (through child labor monitors as well as directly) on tasks that children are allowed to do and underage and hazardous child labor 2)  how frequent child labor monitors will monitor that children are only performing non-hazardous, age appropriate tasks that do not interfere with schooling and 3) what follow up steps will be taken when risk of child labor increases 4) what the remediation process involves when cases have been confirmed through the grievance mechanism. 
</t>
  </si>
  <si>
    <t>1) Members are informed about policy of family child work and hiring young workers, including the age from which children can support their parents and conduct light work, the age from which children can be hired individually, in accordance with the Rainforest Alliance Standard as well as the national law. 2) Assess and address model is cleary explained to promote transparency about child labor risks and support solutions to mitigate the risk</t>
  </si>
  <si>
    <t>When national law requirs medical screening tests for young workers before they start their employment contract, remind farmers of this requirement and verify this as part of internal inspections.</t>
  </si>
  <si>
    <t>Does the farm/group use labour providers to recruit any workers?</t>
  </si>
  <si>
    <t xml:space="preserve">1. In the case of a small farm, the name, contact, and, if labor provider is officially registered and the official registration number of the labor provider is recorded.
2. Farms that employ an average of 5 or more workers, and group management, must ensure that the labor provider is licensed or certified by the competent national authority, if applicable.
</t>
  </si>
  <si>
    <t>1. Farms employing an average of 5 or more workers and group management should have written contracts with each labor provider, requiring that labor providers abide by RA worker protection standards.
2. When possible, farms/groups should directly contract workers who are recruited by labor providers.
3. For workers whose direct employer is a labor provider, the Assess &amp; Address monitoring system should check periodically with some of these workers to ensure that their pay, working conditions, etc. are as promised by the labor provider.
4. Workers recruited through labor providers should be treated equally with other workers and provided the same information about their protections under the RA standard.
5. The Assess &amp; Address monitoring system should periodically check with workers who are recruited through labor providers, to see if they owe any debts related to recruitment fees. If so, the farm should negotiate with the labor provider full repayment of these fees to the worker.
6. Farms/groups should stop working with labor recruiters that do not meet these expectations.</t>
  </si>
  <si>
    <t>1. Farms/groups must ensure that workers have written or verbal contracts in place according to requirement 3.3.
2. When calculated by volume, workers' pay must equal at least the minimum wage based on a 48-hour working week or national legal working hours limit.
3. Deductions from wages for costs such as employer-provided housing or food must only be taken with workers' consent.
4. Farms that employ an average of 5 or more workers, and group management, must pay workers at least monthly and provide workers pay slips showing hours worked (regular and overtime) and/or volume produced, calculation of wages and deductions, and wages paid.</t>
  </si>
  <si>
    <t>1. Group management should confirm that personnel responsible for wage payment are correctly trained in calculations and requirements.</t>
  </si>
  <si>
    <t>1. Farms/groups should communicate to workers of their rights under the law to freely leave the job. This can be done through their contracts, information posted in the workplace, a workers' organization, one of the farm's committees, or other means.
2. For workers living on the farm, farms should communicate their rights to freedom of movement on and off the farm outside working hours.</t>
  </si>
  <si>
    <t>Non-local workers are included among the workforce 
How will we know this; is it a question in the registry?</t>
  </si>
  <si>
    <t>1. Farms/groups should not require workers to pay any type of deposit or provide any personal document to management, other than to confirm identity at the time of hiring.</t>
  </si>
  <si>
    <t>1. The Assess &amp; Address monitoring system, working with other committees such as the Grievance Committee, should periodically check with workers to see if they have had to pay deposits or hand over documents.
2. In instances where workers prefer to provide documents or other belongings to management for safe keeping, farm/group management must ensure that workers have permanent, unrestricted access to these locations.</t>
  </si>
  <si>
    <t xml:space="preserve">Shouldn't management keep these actions in place? </t>
  </si>
  <si>
    <t xml:space="preserve">Formulation of a policy on gender equality and women’s empowerment which will be shared with the rest of the group, AND/OR
Stakeholder mapping of gender related organizations that could help to incorporate gender within group, AND/OR
Ensure that management and/or other high-level functions are accountable for meeting the gender plan targets
</t>
  </si>
  <si>
    <t>Is a significant number of female farmers (co) member of the group?</t>
  </si>
  <si>
    <t>no further action needed</t>
  </si>
  <si>
    <t>- Develop measures to facilitate access of female farmers to the group (e.g. by lowering membership fees, by promoting co- registration with partner, by actively inviting female farmers to become a part, by installing a minimum quota, etc.) AND/OR
- Undertake measures to ensure that trainings and other services that are offered by the group are accessible for all female farmers</t>
  </si>
  <si>
    <t>Are female farmers currently represented significally in relation to their number amongst trainers, internal inspectors and/or other high level functions within the group</t>
  </si>
  <si>
    <t xml:space="preserve"> establish a minimum quota for female trainers and inspectors and other high level functions AND/OR
- organize training targeted at female farmers that is needed to be eligible as a trainer, inspector or other high level function AND/OR
- make sure job announcements reach male AND female farmers and that job requirements are achievable for female farmers AND/OR
- give training to management staff involved in recruitment on unconscious bias and methodologies to prevent gender based discriminatory practices</t>
  </si>
  <si>
    <t>Have management, supervisors, and/or internal inspectors been trained in the past year on gender equality?</t>
  </si>
  <si>
    <t>-Train management, supervisors, and/or internal inspectors annually on issues related to gender equality and women’s empowerment (maternity leave, sexual harassment…) AND/OR
make gender-related trainings (e.g. sexual harassment, discrimination, gender equality or gender bias) a requirement for all management, supervisors, and internal inspectors, AND/OR
partner with local NGOs to provide gender bias or gender equality training to management, supervisors, internal inspectors</t>
  </si>
  <si>
    <t>Analysis Geodata</t>
  </si>
  <si>
    <t>Deforestation</t>
  </si>
  <si>
    <t xml:space="preserve">Member provided envelope and the overlap with Deforestation country risk map showed risks </t>
  </si>
  <si>
    <t>Automatic</t>
  </si>
  <si>
    <t>?</t>
  </si>
  <si>
    <t>Identify farms located in the high and medium risk areas (red and orange) and include them in the Internal Inspection plan according to:
Farms in red area should be identified and if deforestation happened within the farm boundaries, the farm should be excluded from the certification 
For farms in orange area, verify if there are parts of them that fall within the red area and if so, identify whether deforestation happend within the boudaries, if yes, the farm should be excluded from the certification
For those producers that are orange or red, and it seems like they have not deforested, but are close to areas where there is still forest and/or where recent deforestation has happened: inform them that deforestation is not allowed, set up MoUs with them that they will not expand into the forest; organize awareness raising sessions</t>
  </si>
  <si>
    <t>Henriette: I thought we were going to discuss the follow up on the risk categories, and that it was not decided yet.</t>
  </si>
  <si>
    <t xml:space="preserve">Member provided geodata (point/polygon) and they overlap with deforestation country risk map </t>
  </si>
  <si>
    <t>Include in montintoring and internal inspection activities data from the analysis:
farms/farm units whose buffers/polygons overlap completely with deforested area should not be certified
Member to verify whether deforestation occurred inside farms/farm units whose buffers/polygons partly overlap with deforested area.</t>
  </si>
  <si>
    <t>Protected Areas</t>
  </si>
  <si>
    <t>Member provided points and they overlap with PA country risk map (for areas in which production is forbidden and for areas in which production is allowed under certain conditions)</t>
  </si>
  <si>
    <t>the follow ups of the member, are indicated per farm/farm unit in the table below. These are included in the management plan and should be checked in the internal inspections of the current year (if possible) or consecutive year after the audit. If the latter, the management plan must be updated because as a result of the audit, there could be farm/farm units that are excluded.
Farmers in no go Protected Area: are to be excluded from certification.
Farmers in area where certain production is allowed: verify whether regulations are met and management plan is in place. 
Farmers close to no go Protected Area: verify boundaries of farm and protected area do not overlap. With those farmers inform them that encroachment is not allowed (and inform them on the boundaries), set up MoUs that they won't encroach.</t>
  </si>
  <si>
    <t>HCVs 4.1</t>
  </si>
  <si>
    <t>Medium/Large Farms</t>
  </si>
  <si>
    <t>Is the farm (or any farm in a group) located closer than 5 km to an Intact Forest Landscape?</t>
  </si>
  <si>
    <t>no further action required</t>
  </si>
  <si>
    <t>Do not threaten the main conservation attributes of the area, i.e. the values for which the area has been protected or classified as a PA, KBA or Ramsar site</t>
  </si>
  <si>
    <t>`no further action required</t>
  </si>
  <si>
    <t>Medium/Large Farms that are larger than 10,000 hectares</t>
  </si>
  <si>
    <t>Have you answered yes to questions on IFLs, KBAs (etc.) or customary rights of communities?</t>
  </si>
  <si>
    <t>Can this be automatized? We know the size, and the answers to the previous questions. Henriette: We know the size, but we don't necessarily know the answer to the previous questions, as it will not be automized, right?</t>
  </si>
  <si>
    <t>Native Vegetation 4.2</t>
  </si>
  <si>
    <t>Natural Ecosystems 4.2</t>
  </si>
  <si>
    <t>Are management, supervisors, and/or internal inspectors aware of the risks and impacts that climate change poses to livelihoods and production systems?</t>
  </si>
  <si>
    <t>Have management, supervisors, and/or internal inspectors identified the most significant climate change threats/risks/impacts (current and projected) on livelihood resources and farming systems?</t>
  </si>
  <si>
    <t>a) Carry out a climate change risk assesment to identify and describe the most significant climate risks based on RA CC risk assessment tool.</t>
  </si>
  <si>
    <t xml:space="preserve">Do management, supervisors, and /or internal inpsectors have access to relevant climate change information, skills and services to develop and employ adaptation strategies?  </t>
  </si>
  <si>
    <t>Concat 1 (Do not Change)</t>
  </si>
  <si>
    <t>Concat 2(Do not Change)</t>
  </si>
  <si>
    <t>Problema</t>
  </si>
  <si>
    <t>Todos</t>
  </si>
  <si>
    <t>Grande</t>
  </si>
  <si>
    <t>Requirement in Standard</t>
  </si>
  <si>
    <t>Question #</t>
  </si>
  <si>
    <t>Answer (select)</t>
  </si>
  <si>
    <t>Mitigation measure</t>
  </si>
  <si>
    <t>Certificate's Holder own mitigation measure</t>
  </si>
  <si>
    <t>(Does not apply for this type of Certificate Holder)</t>
  </si>
  <si>
    <t>Certificate Holder's own risks identified</t>
  </si>
  <si>
    <t>Rainforest Alliance Basic Farm Risk Assessment Tool</t>
  </si>
  <si>
    <t>Type of Certificate Holder (select)</t>
  </si>
  <si>
    <t>Certificação em Grupo</t>
  </si>
  <si>
    <t>Não</t>
  </si>
  <si>
    <t>Sim</t>
  </si>
  <si>
    <t>Não/não sei.</t>
  </si>
  <si>
    <t>Tipo de Detentor de Certificado (selecione)</t>
  </si>
  <si>
    <t>Requisito da Norma</t>
  </si>
  <si>
    <t>Nº da Questão</t>
  </si>
  <si>
    <t>Questão</t>
  </si>
  <si>
    <t>Resposta (selecione)</t>
  </si>
  <si>
    <t>Medida de mitigação</t>
  </si>
  <si>
    <t>Medida de mitigação própria do Detentor de Certificado</t>
  </si>
  <si>
    <t>(Não se aplica para este tipo de Titular de Certificado)</t>
  </si>
  <si>
    <t>Riscos identificados pelo próprio Detentor de Certificado</t>
  </si>
  <si>
    <t>Ferramenta de Análise de Risco para Fazendas</t>
  </si>
  <si>
    <t>N/D</t>
  </si>
  <si>
    <t>በአደጋ ስጋት ዳሰሳ ውስጥ እስካሁን ላልተካተቱ አገሮች ወይም ሰብሎች፣ እባክዎ በተለዩት ስጋቶች ላይ በመመስረት ተገቢውን የማስተካከያ እርምጃዎችን ይምረጡ።</t>
  </si>
  <si>
    <t>リスク分布図にまだ含まれていない国や農作物については、特定されたリスクに基づいた適切な緩和策を選択してください。</t>
  </si>
  <si>
    <t>Untuk negara-negara atau tanaman yang belum termasuk dalam peta risiko, silakan pilih tindakan mitigasi yang sesuai berdasarkan risiko yang telah diidentifikasikan</t>
  </si>
  <si>
    <t>对于本风险地图未包含的国家或农作物，请根据判定出的风险选择适宜的减缓措施。</t>
  </si>
  <si>
    <t>Đối với các nước hay các loại cây trồng chưa có trong bản đồ rủi ro, vui lòng chọn biện pháp giảm thiểu rủi ro thích hợp dựa trên những rủi ro đã xác định.</t>
  </si>
  <si>
    <t>Risk haritalarında yer almayan ülkeler ya da ürünler için lütfen tanımlanan risklere dayanarak uygun hafifletme önlemlerini seçin.</t>
  </si>
  <si>
    <t>Para países ou cultivos ainda não incluídos nos mapas de risco, por favor selecionar uma medida de mitigação com base nos riscos identificados.</t>
  </si>
  <si>
    <t>Pour les pays ou les cultures qui ne sont pas encore inclus dans les cartes de risques, veuillez sélectionner les mesures d'atténuation appropriées en vous basant sur les risques identifiés.</t>
  </si>
  <si>
    <t>Por favor seleccione las medidas de mitigación adecuadas basados en los riesgos identificados en caso de esos paises o cultivos que todavía no estén incluidos en los mapas de riesgos.</t>
  </si>
  <si>
    <t>For the countries or crops not included yet in the risk maps, please select the appropriate mitigation measures based on the identified risks.</t>
  </si>
  <si>
    <t>手引きM：自然生態系と植生</t>
  </si>
  <si>
    <t xml:space="preserve">Panduan M: Ekosistem dan Vegetasi Alami </t>
  </si>
  <si>
    <t>指南M：自然生态系统和植被</t>
  </si>
  <si>
    <t>Hướng dẫn M: Thảm thực vật và Hệ sinh thái Tự nhiên</t>
  </si>
  <si>
    <t>Kılavuz M: Doğal Ekosistemler ve Bitki Örtüsü</t>
  </si>
  <si>
    <t>Orientação M: Vegetação Nativa e Ecossistemas Naturais</t>
  </si>
  <si>
    <t>Document d’orientation M : Document d’orientation végétation indigène et écosystèmes naturels</t>
  </si>
  <si>
    <t>Guía M: Vegetación Nativa y Ecosistemas Naturales</t>
  </si>
  <si>
    <t>Guidance M: Natural Ecosystems and Vegetation</t>
  </si>
  <si>
    <t>የማስተካከያ እርምጃ  ("ዝቅተኛ፣ መካከለኛ፣ ከፍተኛ ስጋት" ለሚመለከተው ሀገር እና ምርት የህፃናት ጉልበት ብዝበዛ እና አስገድዶ ማሰራትን በተመለከተ ተፈፃሚ የሚሆነውን የሬንፎረስት አሊያንስ ስጋት ዳሰሳ ካርታን ይመልከቱ)</t>
  </si>
  <si>
    <t>緩和策（「低い、中間の、高いリスク」は、貴方の国と製品に適用される、児童労働と強制労働のためのレインフォレスト・アライアンスリスクマップを参照する）</t>
  </si>
  <si>
    <t>Tindakan mitigasi ("risiko rendah, medium, tinggi" mengacu pada Peta Risiko Rainforest Alliance untuk Pekerja Anak dan Kerja Paksa yang berlaku di negara dan produk Anda)</t>
  </si>
  <si>
    <t>缓解措施
（“低、中、高风险”指适用于贵国和产品的雨林联盟童工和强迫劳动风险地图）</t>
  </si>
  <si>
    <t xml:space="preserve">Giải pháp giảm nhẹ ("rủi ro thấp, trung bình, cao" đề cập đến Bản đồ Rủi ro của Rainforest Alliance đối với vấn đề Lao động Trẻ em và Lao động Cưỡng bức có thể áp dụng đối với quốc gia và sản phẩm của bạn) </t>
  </si>
  <si>
    <t>Medida de mitigação
("Baixo, médio e alto risco" se referem aos Mapas de Risco da Rainforest Alliance para trabalho infantil e trabalho forçado aplicáveis ao seu país e produto)</t>
  </si>
  <si>
    <t>Mesures d'atténuation ("risque bas, moyen, élevé" se refère aux cartes de risque Rainforest Alliance sur le Travail des Enfants et le Travail Forcé qui sont applicables à votre pays et votre produit)</t>
  </si>
  <si>
    <t>Medida de mitigacion ("riesgo bajo, medio, alto" consulte los mapas de riesgo de Rainforest Alliance para trabajo infantil y trabajo forzoso aplicables a su país y producto)</t>
  </si>
  <si>
    <t>Mitigation measure 
("low, medium, high risk" refer to the Rainforest Alliance Risk Maps for Child Labor and Forced Labor applicable to your country and product)</t>
  </si>
  <si>
    <t xml:space="preserve">የሬንፎረስት አሊያንስ መሰረታዊ የእርሻ ስጋት ዳሰሳ መሳሪያ </t>
  </si>
  <si>
    <t>レインフォレスト・アライアンス基本的農場リスク査定ツール</t>
  </si>
  <si>
    <t>Alat bantu Penilaian Risiko Dasar Kebun Rainforest Alliance</t>
  </si>
  <si>
    <t>雨林联盟基本农场风险评估工具</t>
  </si>
  <si>
    <t>Công cụ Đánh giá Rủi ro Trang trại Cơ bản của Rainforest Alliance</t>
  </si>
  <si>
    <t>Rainforest Alliance Temel Arazi Risk Değerlendirmesi Aracı</t>
  </si>
  <si>
    <t>Outil d’évaluation de base des risques pour les exploitations agricoles de Rainforest Alliance</t>
  </si>
  <si>
    <t>Herramienta de Evaluación Básica de Riesgos Agrícolas de Rainforest Alliance</t>
  </si>
  <si>
    <t>ሁሉም</t>
  </si>
  <si>
    <t>全て</t>
  </si>
  <si>
    <t>Semua</t>
  </si>
  <si>
    <t>所有</t>
  </si>
  <si>
    <t>Tất cả</t>
  </si>
  <si>
    <t>Hepsi</t>
  </si>
  <si>
    <t>Tous</t>
  </si>
  <si>
    <t xml:space="preserve">የቡድን ሰርተፊኬሽን </t>
  </si>
  <si>
    <t>団体認証</t>
  </si>
  <si>
    <t>Sertifikasi Kelompok</t>
  </si>
  <si>
    <t>团体证书</t>
  </si>
  <si>
    <t>Chứng nhận Nhóm</t>
  </si>
  <si>
    <t>Grup Sertifikasyonu</t>
  </si>
  <si>
    <t>Certification de groupe</t>
  </si>
  <si>
    <t>Certificación de grupo</t>
  </si>
  <si>
    <t xml:space="preserve">ትልቅ </t>
  </si>
  <si>
    <t>大きな</t>
  </si>
  <si>
    <t>Besar</t>
  </si>
  <si>
    <t>大的</t>
  </si>
  <si>
    <t>Lớn</t>
  </si>
  <si>
    <t>Büyük</t>
  </si>
  <si>
    <t>Grand</t>
  </si>
  <si>
    <t>አይመለከተውም</t>
  </si>
  <si>
    <t>該当なし</t>
  </si>
  <si>
    <t>Tidak berlaku</t>
  </si>
  <si>
    <t>不适用</t>
  </si>
  <si>
    <t>Không áp dụng</t>
  </si>
  <si>
    <t>G.D.</t>
  </si>
  <si>
    <t>No disponible</t>
  </si>
  <si>
    <t>አይደለም/አላውቅም</t>
  </si>
  <si>
    <t>いいえ/わかりません</t>
  </si>
  <si>
    <t>Tidak/Tidak tahu</t>
  </si>
  <si>
    <t>否/不知道</t>
  </si>
  <si>
    <t>Không/không biết</t>
  </si>
  <si>
    <t>Hayır/Bilmiyorum</t>
  </si>
  <si>
    <t>Non/Ne sais pas</t>
  </si>
  <si>
    <t>No/No sabe</t>
  </si>
  <si>
    <t>አይደለም</t>
  </si>
  <si>
    <t>いいえ</t>
  </si>
  <si>
    <t>Tidak</t>
  </si>
  <si>
    <t>否</t>
  </si>
  <si>
    <t>Không</t>
  </si>
  <si>
    <t>Hayır</t>
  </si>
  <si>
    <t>Non</t>
  </si>
  <si>
    <t xml:space="preserve">አዎ </t>
  </si>
  <si>
    <t>はい</t>
  </si>
  <si>
    <t>Ya</t>
  </si>
  <si>
    <t>是</t>
  </si>
  <si>
    <t>Có</t>
  </si>
  <si>
    <t>Evet</t>
  </si>
  <si>
    <t>Oui</t>
  </si>
  <si>
    <t>Sí</t>
  </si>
  <si>
    <t xml:space="preserve">የሰርተፊኬት ባለቤት ራሱ የተለዩ ስጋት ዳሰሳ </t>
  </si>
  <si>
    <t>識別した認証保有者自身のリスク</t>
  </si>
  <si>
    <t>Identifikasi Risiko milik Pemegang Sertifikat</t>
  </si>
  <si>
    <t>已识别的证书持有者自身风险</t>
  </si>
  <si>
    <t>Các rủi ro của chính Đơn vị Sở hữu chứng nhận đã được xác định</t>
  </si>
  <si>
    <t>Sertifika Sahibinin kendi tanımladığı riskler</t>
  </si>
  <si>
    <t>Risques personnels auto-identifiés par les titulaires de certificats</t>
  </si>
  <si>
    <t>Los riesgos propios de identificados por el titular del certificado</t>
  </si>
  <si>
    <t>(ለዚህ አይነት የሰርተፊኬት ባለቤት አይመለከተውም )</t>
  </si>
  <si>
    <t>(この種類の認証保有者には該当しない）</t>
  </si>
  <si>
    <t>(Tidak berlaku untuk tipe Pemegang Sertifikat ini)</t>
  </si>
  <si>
    <t>（对此类证书持有者不适用）</t>
  </si>
  <si>
    <t>(Không áp dụng đối với loại Đơn vị sở hữu Chứng nhận này)</t>
  </si>
  <si>
    <t>(Bu tür Sertifika Sahibi için geçerli değil)</t>
  </si>
  <si>
    <t>(Ne s'applique pas à ce type de Titulaire de Certificat)</t>
  </si>
  <si>
    <t>(No aplica para este tipo de titulares de certificado)</t>
  </si>
  <si>
    <t>የሰርተፊኬት ባለቤቱ የማስተካከያ እርምጃ</t>
  </si>
  <si>
    <t>認証所有者自身の緩和策</t>
  </si>
  <si>
    <t xml:space="preserve">Tindakan mitigasi milik Pemegang Sertifikat </t>
  </si>
  <si>
    <t>证书持有者自身缓解措施</t>
  </si>
  <si>
    <t>Đơn vị sở hữu Chứng nhận có được giải pháp giảm nhẹ</t>
  </si>
  <si>
    <t>Sertifika Sahibi'nin kendi hafifletme önlemi</t>
  </si>
  <si>
    <t>Mesure d'atténuation propre du titulaire de certificat</t>
  </si>
  <si>
    <t>Medida de mitigación propia del Titular del Certificado</t>
  </si>
  <si>
    <t>የማስተካከያ እርምጃ</t>
  </si>
  <si>
    <t>緩和策</t>
  </si>
  <si>
    <t>Tindakan mitigasi</t>
  </si>
  <si>
    <t>缓解措施</t>
  </si>
  <si>
    <t>Giải pháp giảm nhẹ</t>
  </si>
  <si>
    <t>Hafifletme önlemi</t>
  </si>
  <si>
    <t>Mesure d’atténuation</t>
  </si>
  <si>
    <t>Medida de mitigación</t>
  </si>
  <si>
    <t>መልስ (ምረጥ)</t>
  </si>
  <si>
    <t>回答（選択する）</t>
  </si>
  <si>
    <t>Jawaban (pilih)</t>
  </si>
  <si>
    <t>答案（选择）</t>
  </si>
  <si>
    <t>Trả lời/Giải đáp (Lựa chọn)</t>
  </si>
  <si>
    <t>Cevap (seçiniz)</t>
  </si>
  <si>
    <t>Réponse (sélectionner)</t>
  </si>
  <si>
    <t>Respuesta (seleccionar)</t>
  </si>
  <si>
    <t>ጥያቄ</t>
  </si>
  <si>
    <t>質問</t>
  </si>
  <si>
    <t>Pertanyaan</t>
  </si>
  <si>
    <t>问题</t>
  </si>
  <si>
    <t>Câu hỏi/Thắc mắc</t>
  </si>
  <si>
    <t>Soru</t>
  </si>
  <si>
    <t>Pregunta</t>
  </si>
  <si>
    <t>ጥያቄ #</t>
  </si>
  <si>
    <t>質問番号</t>
  </si>
  <si>
    <t>Nomor Pertanyaan</t>
  </si>
  <si>
    <t>问题#</t>
  </si>
  <si>
    <t>Câu hỏi/Thắc mắc #</t>
  </si>
  <si>
    <t>Soru No.</t>
  </si>
  <si>
    <t xml:space="preserve">No. de question </t>
  </si>
  <si>
    <t>Pregunta #</t>
  </si>
  <si>
    <t>ጉዳይ</t>
  </si>
  <si>
    <t>問題</t>
  </si>
  <si>
    <t>Isu</t>
  </si>
  <si>
    <t>Vấn đề</t>
  </si>
  <si>
    <t>Problem</t>
  </si>
  <si>
    <t xml:space="preserve">Problème </t>
  </si>
  <si>
    <t>በስታንዳርዱ ያለ መስፈርት</t>
  </si>
  <si>
    <t>認証での要件</t>
  </si>
  <si>
    <t>Persyaratan dalam Standar</t>
  </si>
  <si>
    <t>标准中的要求</t>
  </si>
  <si>
    <t>Yêu cầu về Tiêu chuẩn</t>
  </si>
  <si>
    <t>Standart Gerekliliği</t>
  </si>
  <si>
    <t>Exigence du standard</t>
  </si>
  <si>
    <t>Requisito en el estándar</t>
  </si>
  <si>
    <t>የሰርተፊኬት አይነት (ምረጥ)</t>
  </si>
  <si>
    <t>認証保有者の種類（選択する）</t>
  </si>
  <si>
    <t>Tipe Pemegang Sertifikat (pilih)</t>
  </si>
  <si>
    <t>证书持有者类型（选择）</t>
  </si>
  <si>
    <t>Loại Đơn vị sở hữu Chứng nhận (lựa chọn)</t>
  </si>
  <si>
    <t>Sertifika Sahibi Türü (seçiniz)</t>
  </si>
  <si>
    <t>Type de titulaire de certificat (sélectionner)</t>
  </si>
  <si>
    <t>Tipo de Titular de Certificado (seleccionar)</t>
  </si>
  <si>
    <t>ቋንቋ (ምረጥ)</t>
  </si>
  <si>
    <t>言語（選択する）</t>
  </si>
  <si>
    <t>Bahasa (pilih)</t>
  </si>
  <si>
    <t>语言（选择）</t>
  </si>
  <si>
    <t>Ngôn ngữ (lựa chọn)</t>
  </si>
  <si>
    <t>Dil (seçiniz)</t>
  </si>
  <si>
    <t>Idioma (selecione)</t>
  </si>
  <si>
    <t>Langue (sélectionner)</t>
  </si>
  <si>
    <t>Idioma (seleccionar)</t>
  </si>
  <si>
    <t>Language (select)</t>
  </si>
  <si>
    <t>Amharic</t>
  </si>
  <si>
    <t>Japanese</t>
  </si>
  <si>
    <t>Indonesian</t>
  </si>
  <si>
    <t>Chinese</t>
  </si>
  <si>
    <t>Vietnamese</t>
  </si>
  <si>
    <t>Turkish</t>
  </si>
  <si>
    <t>Portuguese</t>
  </si>
  <si>
    <t xml:space="preserve">French </t>
  </si>
  <si>
    <t>Spanish</t>
  </si>
  <si>
    <t>English</t>
  </si>
  <si>
    <t>Dropdown lists</t>
  </si>
  <si>
    <t>&lt;- Selecione "Grande" para fazendas grandes (individual e em grupo) e para pequenas fazendas certificadas individualmente.</t>
  </si>
  <si>
    <t>&lt;- select "Large" for large farms (individual and in group) and individually certified small farms.</t>
  </si>
  <si>
    <t>Standarttaki gereklilikler</t>
  </si>
  <si>
    <t>Bu, hangi CH türü için geçerlidir?</t>
  </si>
  <si>
    <t>Diğer değişkenler</t>
  </si>
  <si>
    <t>Sorun</t>
  </si>
  <si>
    <t>Risk hafifletme öz değerlendirmesi – risk soruları (Arama)</t>
  </si>
  <si>
    <t>Cevap parametresi</t>
  </si>
  <si>
    <t xml:space="preserve">Ülke/sektör risk bağlamı geçerliliği </t>
  </si>
  <si>
    <t>Rainforest Alliance tarafından tavsiye edilen Yönetim Planı'na dahil edilecek risk hafifletme faaliyetleri (bağlam için daha uygun olduğu düşünülürse alternatif risk hafifletme önlemlerine izin verilir) (Arama)</t>
  </si>
  <si>
    <t>Yönetim</t>
  </si>
  <si>
    <t>1.2.10 Arazi alanı</t>
  </si>
  <si>
    <t>Ormanların yok edilmesi/ormanlara zarar verilmesi ve Yerel bitki örtüsü</t>
  </si>
  <si>
    <t>Grup üreticilerinin üretim işletmelerinin değişmesini veya genişlemesini bekliyor musunuz?</t>
  </si>
  <si>
    <t xml:space="preserve">Hepsi </t>
  </si>
  <si>
    <t>Ek işlem gerekmez</t>
  </si>
  <si>
    <t>Üreticilerin ve işçilerin, doğal bitki örtüsünün ve doğal ekosistemlerin farkındalık arttırma ve düzenli izleme yoluyla korunması gerektiğini bilmelerini sağlayın. Arazideki doğal ekosistemlerin ve tampon bölgelerinin sınırlarını açıkça işaretleyin ve tarımsal kimyasalların kullanımı dahil olmak üzere üretim ve işleme faaliyetlerinin bu alanlara zarar vermediğinden emin olun.</t>
  </si>
  <si>
    <t xml:space="preserve">Üretim işletmeleri değişiyor veya genişliyor mu? </t>
  </si>
  <si>
    <t>İşçilerin, doğal bitki örtüsünün ve doğal ekosistemlerin farkındalık arttırma ve düzenli izleme yoluyla korunması gerektiğini bilmelerini sağlayın. Arazideki doğal ekosistemlerin ve tampon bölgelerinin sınırlarını açıkça işaretleyin ve tarımsal kimyasalların kullanımı dahil olmak üzere üretim ve işleme faaliyetlerinin bu alanlara zarar vermediğinden emin olun.</t>
  </si>
  <si>
    <t>2.1 İzlenebilirlik</t>
  </si>
  <si>
    <t>Lütfen aracı bilgilerini girin</t>
  </si>
  <si>
    <t>Tedarik zincirinizde aracılar ve/veya taşeronlardan* yararlanıyor musunuz/yararlanmayı düşünüyor musunuz?</t>
  </si>
  <si>
    <t>1) Tedarik zincirinizdeki bütün aktörler (üreticiler, taşeronlar , aracılar, işleme birimleri, nakliye, toplama merkezleri, yönetim vb.) için dökümante edilmiş ve fiziksel izlenebilirlik kurallarını içeren net bir izlenebilirlik akışı oluşturun.
2) İzlenebilirlik prosedürünüz konusunda bütün aktörleri eğitin. Buna aracılar ve/veya taşeronlar da dahildir.
3) Bütün aktörlerde izlenebilirliği ve kayıt tutmayı izleyin. 
4) Aracıları özellikle hasat döneminde izleme. İzleme için, tartıların kalibrasyonunu ve aracılarda kayıt tutmayı doğrulayarak üreticilere ait bir örnekten alınan satış bilgileriyle çapraz kontrol edin.</t>
  </si>
  <si>
    <t xml:space="preserve">1) Tedarik zincirinizdeki bütün aktörler (üreticiler, işleme birimleri, nakliye, toplama merkezleri, yönetim vb.) için dökümante edilmiş ve fiziksel izlenebilirlik kurallarını içeren net bir izlenebilirlik akışı oluşturun.
2) İzlenebilirlik prosedürünüz konusunda bütün aktörleri eğitin.
3) Bütün aktörlerde izlenebilirliği ve kayıt tutmayı izleyin. </t>
  </si>
  <si>
    <t>Alt yükleniciler</t>
  </si>
  <si>
    <t>Tedarik zincirinizde taşeronlardan* yararlanıyor musunuz/yararlanmayı düşünüyor musunuz?</t>
  </si>
  <si>
    <t>1) Tedarik zincirinizdeki bütün aktörler (işleme birimleri, nakliye, taşeronlar, depo vb.) için dökümante edilmiş ve fiziksel izlenebilirlik kurallarını içeren net bir izlenebilirlik akışı oluşturun.
2) İzlenebilirlik prosedürünüz konusunda bütün aktörleri eğitin.
3) Bütün aktörlerde izlenebilirliği ve kayıt tutmayı izleyin. Bütün taşeronların izlenebilirlik prosedürüne ve kendileri için geçerli olan standarttaki bütün gerekliliklere uyup uymadığını doğrulamak, taşeronlar için öz değerlendirmenin bir parçasıdır.</t>
  </si>
  <si>
    <t xml:space="preserve">1) Tedarik zincirinizdeki bütün aktörler (işleme birimleri, nakliye, taşeronlar, depo vb.) için dökümante edilmiş ve fiziksel izlenebilirlik kurallarını içeren net bir izlenebilirlik akışı oluşturun.
2) İzlenebilirlik prosedürünüz konusunda bütün aktörleri eğitin.
3) Bütün aktörlerde izlenebilirliği ve kayıt tutmayı izleyin. </t>
  </si>
  <si>
    <t>Kayıt tutma</t>
  </si>
  <si>
    <t>Üreticilerin kayıt tutmada (izlenebilirlik) zorluk yaşamasını bekliyor musunuz?</t>
  </si>
  <si>
    <t>1) Makbuzların idaresini/saklanmasını eğitim planına dahil edin.
2) Grup, üreticinin makbuzları aynı yerde (örneğin plastik klasörlerde) saklamasına destek olur.
3) Üreticileri makbuzları saklamaya teşvik etmek için işaretler asın
4) Makbuzların saklanmasını izleyin</t>
  </si>
  <si>
    <t>Ürün ayırma</t>
  </si>
  <si>
    <t>(Yönetim olarak) yalnızca Rainforest Alliance sertifikalı ürünlerle mi işlem yapıyorsunuz/işlem yapmayı düşünüyorsunuz ve/veya yalnızca Rainforest Alliance sertifikalı üreticilerden mi satın alıyorsunuz/satın almayı düşünüyorsunuz?</t>
  </si>
  <si>
    <t>Başka işlem gerekmez (standarda uygunluk konusunda işlemler dışında)</t>
  </si>
  <si>
    <t>1) Sertifikalı üreticilerden gelen ürünlerin fiziksel veya görsel tanımlama yoluyla ve izlenebilirlik dökümanlarında (makbuz, kayıt vb.) tanımlanması için bir sistem uygulayın.
2) Görsel tanımlamaya örnek olarak ürün nakliyesi ve depolanması sırasında çuvalların üzerindeki etiketler gösterilebilir.</t>
  </si>
  <si>
    <t>Hasat edilen miktarlar</t>
  </si>
  <si>
    <t>Grup üreticilerinin, sertifikalı ürünleri için farklı pazar satış noktalarına/farklı alıcılara erişimi var mı?</t>
  </si>
  <si>
    <t>1) Hasat edilen miktarlar hakkındaki teslimatlara dayalı bilgiler güvenilir olmayabilir, bu nedenle hasat edilen miktarlar hakkında bilgi edinmek için bir sistem geliştirin (bu, yıl boyunca doğrudan üreticilerden istenerek veya iç denetimler sırasında yapılabilir).
2) Hasat edilen miktar hakkında bilgileri, iç denetimler sırasında yılda bir kez değil, yıl boyunca (aylık bazda) toplayın.</t>
  </si>
  <si>
    <t>Arazi işleticileri</t>
  </si>
  <si>
    <t>Grup üreticileri, arazilerini yönetmek için çoğunlukla arazi işleten kişilere mi dayanıyor?</t>
  </si>
  <si>
    <t>hepsi</t>
  </si>
  <si>
    <t>1) Arazi yöneticisinin Rainforest Alliance standardı gereklilikleri konusunda eğitildiğini; iç denetim sürecini, kayıtları, analiz edilen verileri kapsamlı ve ayrıntılı olarak anladığını ve izlenebilirlik gerekliliklerinin farkında olduğunu garanti altına alın.
2) Araziyi işleten kişinin sertifikalı olmayan arazileri de yönetip yönetmediğini kontrol edin ve yönetiyorsa bu arazileri de sertifikalı gruba dahil etme konusunda işleten kişiyi teşvik edin.
3) Araziyi işleten kişiyi eğitimlere (izlenebilirlik ve diğer konular hakkındaki) mutlaka davet edin</t>
  </si>
  <si>
    <t>Aşağıdakilerle ilgili verimlilik ve kârlılık: 2.1.2 hasat edilen miktar; 1.3.6 finansal girdiler ve beceriler; 1.3.7 çeşitlendirme; 3.1. üretim maliyetleri ve Yaşam Geliri</t>
  </si>
  <si>
    <t>Optimum verim</t>
  </si>
  <si>
    <t>Grup üreticilerinin sertifikalı ürününün ortalama verimi, bölgenizdeki optimum verim seviyesinde veya bu verim seviyesinin üzerinde mi?</t>
  </si>
  <si>
    <t>1) Personeli, arazideki üretim kısıtlamalarını bilmeleri ve önceliklendirmeleri amacıyla eğitin
2) Arazideki temel verimlilik kısıtlamalarını belirleyin
3) Gençleştirme, gübreleme ve zararlılar ve hastalıklarla etkin mücadelenin etkisini göstermek için deneme ve iş modeli arazileri oluşturun</t>
  </si>
  <si>
    <t>Finansmana, girdilere ve bilgiye erişim</t>
  </si>
  <si>
    <t>Verimliliği optimize etmek için bütün grup üreticilerinin finansa, tarımsal girdilere ve yeterli bilgiye erişimi var mı?</t>
  </si>
  <si>
    <t>1) Grup üreticileri içinde, girdiler ve bilgi birikimiyle ilgili temel ihtiyaçları belirleyin.
2) Finans, iş yönetimi ve üretim maliyetleri ile net geliri anlama konularında eğitimle grup üreticilerine destek olun (seçmeli gereklilik 1.3.6)
3) Gerekirse, finansal hizmetlere erişimi kolaylaştırın (örneğin arazi yatırımları için krediler) (seçmeli gereklilik 1.3.6)</t>
  </si>
  <si>
    <t>Yaşam geliri</t>
  </si>
  <si>
    <t>Sertifikalı ürünün üretimiyle bütün grup üreticileri yaşam geliri kazanıyor mu?</t>
  </si>
  <si>
    <t>1) Yaşam Geliri rayicini kullanarak grup üreticisi hanelerin temsili bir örneğinin toplam net gelirini değerlendirin (seçmeli gereklilik 3.1.8).
2) Finans, iş yönetimi ve üretim maliyetleri ile net geliri anlama konularında eğitimle grup üreticilerine destek olun (seçmeli gereklilik 1.3.6)
3) Gerekirse, finansal hizmetlere erişimi kolaylaştırın (örneğin arazi yatırımları için borçlar) (seçmeli gereklilik 1.3.6)
4) Grup üreticilerine gelir çeşitlendirme stratejileri hakkında bilgiye dayalı kararlar vermeleri konusunda destek olun, örneğin diğer gelir üretici faaliyetler, ürün yükseltme (seçmeli gereklilik 1.3.7)</t>
  </si>
  <si>
    <t>Arazi işletme uygulamaları</t>
  </si>
  <si>
    <t>4.6 Tarımsal kimyasalların yönetimi</t>
  </si>
  <si>
    <t>Pestisit kullanımı</t>
  </si>
  <si>
    <t>Yasaklı tarımsal kimyasalların kullanılması</t>
  </si>
  <si>
    <t>Rainforest Alliance Yasaklı Listesi'ndeki Tarımsal Kimyasallar'ı İnceleyin:
Bölgede, Rainforest Alliance Yasaklı Listesi'ndeki bir veya daha fazla tarımsal kimyasal arazide yaygın olarak kullanılıyor mu?</t>
  </si>
  <si>
    <t xml:space="preserve">1) Dış denetim sırasında yasaklı pestisit kullanımının tespit edilmesi durumunda CB, sertifikasyon reddi kararı verebilir. Bunu önlemek için yönetim planınıza şunları ekleyin:
- Yasaklı tarımsal kimyasalların kullanımına izin verilmemesi ve hangileri olduğu konusunda grup üreticileri eğitimi.
- Son derece tehlikeli tarımsal kimyasalların kullanılması riski konusunda grup üreticileri eğitimi.
- İç denetimlerde yasaklı tarımsal kimyasalların kullanıldığının doğrulanması.
- Uygulama döneminde tarımsal kimyasal kullanımının izlenmesi.
- Grup üreticilerinden yasaklı tarımsal kimyasal stoklarını toplamak için sistem geliştirilmesi.
Not: Sertifikalandırılacak üründe yasaklı tarımsal kimyasallar kullanan üreticiler sertifikasyona dahil edilemez ve tekrar başvurmak için bir sonraki hasat döngüsünü beklemek zorundadır. </t>
  </si>
  <si>
    <t xml:space="preserve">Rainforest Alliance Yasaklı Listesi'ndeki Tarımsal Kimyasallar'ı İnceleyin:
Arazide Rainforest Alliance Yasaklı Listesi'ndeki bir veya daha fazla tarımsal kimyasalı kullanıyor musunuz? </t>
  </si>
  <si>
    <t>Dış denetim sırasında yasaklı pestisit kullanımının tespit edilmesi halinde CB, sertifikasyon reddi kararı verebilir. Sertifikalandırılacak üründe pestisitler/tarımsal kimyasallar kullanan araziler sertifikasyona dahil edilemez ve tekrar başvurmak için bir sonraki hasat döngüsünü beklemek zorundadır. Bunu yapmadıysanız, aşağıdakileri uygulayarak yasaklı tarımsal kimyasalların kullanımına izin verilmediğinden olun:
1) Yasaklı tarımsal kimyasalların belirlenmesi ve varsa atılması
2) Son derece tehlikeli tarımsal kimyasalların kullanılması riski konusunda grup personel eğitimi.
3) İç denetimlerde yasaklanmış tarımsal kimyasalların kullanıldığının doğrulanması.
4) Uygulama dönemi boyunca tarım kimyasallarının kullanımının izlenmesi.</t>
  </si>
  <si>
    <t>hayır</t>
  </si>
  <si>
    <t>Pestisit uygulamalarının miktarı</t>
  </si>
  <si>
    <t>Üreticilerin, tarımsal kimyasallar kullanmadan önce zararlılarla mücadele için biyolojik, fiziksel ve diğer kimyasal olmayan mücadele yöntemlerini (EZY - Entegre Zararlı Yönetimi) denemesi yaygın olarak uygulanıyor mu?</t>
  </si>
  <si>
    <t>1) Tarım Standardı Bölüm 4.5 ile uygunluğa özellikle dikkat edin. Gerektiğinde, Entegre Zararlı Yönetimi prosedürünün geliştirilmesi için yerel bir üniversite veya yayım servisiyle iletişime geçin. Düşük toksisite seviyesine sahip tarımsal kimyasallarının yanı sıra kimyasal olmayan zararlılarla mücadele ürünlerinin satın alınmasına yönelik kaynakları belirleyin.
2) Bütün üreticilerin Entegre Zararlı Yönetimi'ni uygulamak adına gerekli bilgi birikimine ve becerilere sahip olduğundan emin olun.
3) Üreticileri kayıt tutma konusunda eğitin.
4) Uygulama süresi boyunca tarımsal kimyasalların kullanımını ve EZY prosedürünün grup üreticileri tarafından uygulanmasını (kayıt tutma dahil olmak üzere) izleyin.</t>
  </si>
  <si>
    <t>KKE'lerin kullanımı</t>
  </si>
  <si>
    <t xml:space="preserve">Grup üreticileri ve/veya işçileri, tarımsal kimyasalların uygulanmasında yaygın olarak Kişisel Koruyucu Ekipman (KKE) kullanıyor mu? </t>
  </si>
  <si>
    <t>1) Tarımsal kimyasalları uygulayan herkes için yeterli sayıda KKE'nin mevcut olmasını sağlayın.
2) Yeterli sayıda ve uygun KKE'nin temin edilmesi ve bu KKE'lerin doğru kullanımına ilişkin yönetim prensipleri geliştirin ve uygulayın.
3) Tarımsal kimyasalları uygulayan herkesin, tarımsal kimyasalların doğru uygulanması ve KKE'nin doğru kullanımı konusunda eğitim aldığından emin olun.
4) Son derece tehlikeli tarımsal kimyasalların kullanılması riski konusunda grup üreticilerinin eğitim almış olması.
5) Grup üreticilerinin ayrı ayrı tarımsal kimyasal uygulaması ilaçlama ekipleri oluşturma seçeneğini değerlendirin.
6) Uygulama süresi boyunca KKE'lerin kullanımını izleyin.</t>
  </si>
  <si>
    <t>Tarımsal kimyasallarla ilaçlama yapan bütün işçiler, tarımsal kimyasalları uygularken mutlaka doğru Kişisel Koruyucu Ekipman (KKE) kullanıyor mu?</t>
  </si>
  <si>
    <t>1) KKE kullanmama nedenleri konusunda işçiler arasında bir değerlendirme yapın.
2) Önlemleri belirlemek için bu değerlendirmenin sonuçlarından yararlanın.
3) Yeterli sayıda ve uygun KKE'nin temin edilmesi ve bu KKE'lerin doğru kullanımına ilişkin yönetim prensipleri geliştirin ve uygulayın.
4) Tarımsal kimyasalları uygulayan herkesin, tarımsal kimyasalların ve KKE'nin doğru kullanımı konusunda eğitim aldığından emin olun.
5) Tarımsal kimyasalları uygulayan herkes için yeterli sayıda KKE'nin mevcut olmasını sağlayın.
6) Uygulama süresi boyunca KKE'lerin kullanımını izleyin.</t>
  </si>
  <si>
    <t>4.4 Toprağın verimliliği ve korunması</t>
  </si>
  <si>
    <t>Erozyon</t>
  </si>
  <si>
    <t>0,1 hektardan büyük bir alan üzerinde, yüksekliği 3 m'yi aşan ve eğimi 1 m'den fazla olan arazilerin bulunduğu alanlar var mı?</t>
  </si>
  <si>
    <t>Doğal toprak örtücü bitkilerin ekimi/dikimi, tesviye hatlarına bitki ekimi/dikimi, canlı setler ve drenaj/kurutma sistemleri dahil olmak üzere erozyona karşı koruma önlemleri uygulayın.</t>
  </si>
  <si>
    <t xml:space="preserve">Herhangi bir su yolu oluşmadığından ve organik üst tabakanın erozyona uğramadığından emin olun </t>
  </si>
  <si>
    <t>Toprağın suya doyması</t>
  </si>
  <si>
    <t>Arazi/grup üreticisi arazilerinde, yağmurdan sonra üzerinde uzun süre durgun su biriken alanlar var mı?</t>
  </si>
  <si>
    <t>Toprağın suyu emme ve depolama potansiyelini arttırmak amacıyla fiziksel önlemler, drenaj çukurları kazma veya toprak yapısını iyileştirme yoluyla drenajı iyileştirmeye yönelik önlemleri uygulayın</t>
  </si>
  <si>
    <t>Belirli alanlarda yüksek yeraltı suyu seviyesi bir sorun oluşturuyor mu?</t>
  </si>
  <si>
    <t>1) Alanın ürün tarımına uygun olup olmadığını değerlendirin ve bu alanlar için hangi ürünlerin uygun olduğunu göz önünde bulundurun.
2) Bazı durumlarda: Drenajı iyileştirin ve/veya koruyucu bitki örtüsünü muhafaza edin</t>
  </si>
  <si>
    <t>Kuraklık</t>
  </si>
  <si>
    <t>Kuraklık, ürün üretimi için sınırlayıcı bir faktör mü?</t>
  </si>
  <si>
    <t xml:space="preserve">1) Evapotranspirasyonu azaltmak için toprağı üzerini kapatın.
2) Derin köklü ürünlerin kullanılmasını sağlayın.  
3) Tercihen çalı/ağaç gövdeli ürünler olmak üzere karma ürün kullanımını göz önüne alın
4) Gölge sağlayın
5) Sulama yaparken: Su kaybının en aza inmesini sağlayarak üst katmanda kireç/tuz tabakası bulunup bulunmadığını kontrol edin. Bulunuyorsa, bir toprak enstitüsüne danışın.                                             </t>
  </si>
  <si>
    <t xml:space="preserve">Sıkışmayı önlemek için toprak yapısının korunmasını sağlayın </t>
  </si>
  <si>
    <t>Çalışma Koşulları</t>
  </si>
  <si>
    <t>1.5 Şikayet mekanizması</t>
  </si>
  <si>
    <t>Şikayet Mekanizması</t>
  </si>
  <si>
    <t>Şikayet mekanizması ve değerlendirme ve yönlendirme komisyonu hakkındaki bilgiler bütün bireyler, işçiler, topluluklar ve/veya sivil toplum tarafından görünür ve erişilir durumda mı?</t>
  </si>
  <si>
    <t>Bilgilerin doğruluğunu koruduğundan, görünür ve herkes tarafından erişilir olduğundan emin olmak için herkese açık gösterimini, yerel ve geçici personelin dilleri de dahil olmak üzere, düzenli olarak kontrol edin ve güncelleyin</t>
  </si>
  <si>
    <t xml:space="preserve">Şikayet Mekanizması </t>
  </si>
  <si>
    <t>Üreticilerin ve işçilerin, çözülmesini istedikleri bir şikayetleri olduğunda şikayet mekanizmasına ve değerlendirme ve yönlendirme komisyonuna nasıl ve nereden erişebilecekleri konusunda kendi dillerindeki pratik bilgilere erişmelerini sağlayın.</t>
  </si>
  <si>
    <t>5.1 Değerlendirme ve Yönlendirme</t>
  </si>
  <si>
    <t>Eşit fırsatlar ve ayrımcılığın önlenmesi</t>
  </si>
  <si>
    <t>Arazi üzerinde veya grup yakınında aşağıdaki halklardan herhangi biri mevcut mu: Göçmen işçiler; Belirli etnik azınlıklar; Yerli halklar; ülke ve bölgedeki baskın dili konuşamayan kişiler</t>
  </si>
  <si>
    <t>1) Bu halklardan olan üreticilerin arazide çalışıp çalışmadıklarını veya grup üreticilerinin bu kişilerle sözleşme yapıp yapmadıklarını belirleyin.
2) Grup ve arazi yönetiminin mevcut nüfus türleri hakkında bilgi sahibi olduğundan ve nüfus türlerinin özelliklerini kaydettiğinden emin olun: nüfus türü, sayısı (tahmin), dili ve ilgili yerlerde diğer özellikleri</t>
  </si>
  <si>
    <t>Arazi üzerinde veya grup yakınında aşağıdaki halklardan herhangi biri mevcut mu: 1) Göçmen işçiler (yabancı veya yerli) 2) Belirli etnik azınlıklar (işçiler arasında çoğunluk olmayan bütün etnik kökenler) 3) Yerli halklar (varsa) 4) Ülke ve bölgedeki baskın dili konuşamayan kişiler</t>
  </si>
  <si>
    <t>İşe alma prosedürleri ayrımcı uygulamaları önlemek için kurallara ve yönetmeliklere uyuyor mu?</t>
  </si>
  <si>
    <t>Bütün açık pozisyonların uygun dillerde geniş çaplı olarak duyurulmasını sağlayın</t>
  </si>
  <si>
    <t>İşyerinde şiddet ve tacizin önlenmesi</t>
  </si>
  <si>
    <t xml:space="preserve">Yönetim, şiddeti ve tacizi (cinsel taciz dahil olmak üzere) önlemek için düzenli olarak hedefe dönük önlemler alıyor mu? </t>
  </si>
  <si>
    <r>
      <rPr>
        <sz val="10"/>
        <color theme="1"/>
        <rFont val="Calibri"/>
        <family val="2"/>
        <scheme val="minor"/>
      </rPr>
      <t xml:space="preserve"> </t>
    </r>
    <r>
      <rPr>
        <sz val="10"/>
        <color theme="1"/>
        <rFont val="Calibri"/>
        <family val="2"/>
        <scheme val="minor"/>
      </rPr>
      <t>Aşağıdaki önlemlerden en az birini uygulayın:</t>
    </r>
    <r>
      <rPr>
        <sz val="10"/>
        <color theme="1"/>
        <rFont val="Calibri"/>
        <family val="2"/>
        <scheme val="minor"/>
      </rPr>
      <t xml:space="preserve">
</t>
    </r>
    <r>
      <rPr>
        <sz val="10"/>
        <color theme="1"/>
        <rFont val="Calibri"/>
        <family val="2"/>
        <scheme val="minor"/>
      </rPr>
      <t>- Eğitmenlerin, teknik personelin ve üreticiler ve işçilerle doğrudan temas halinde olan diğer kişilerin saygılı davranış ve işyerinde şiddet ve taciz kavramları konusunda eğitilmesi.</t>
    </r>
    <r>
      <rPr>
        <sz val="10"/>
        <color theme="1"/>
        <rFont val="Calibri"/>
        <family val="2"/>
        <scheme val="minor"/>
      </rPr>
      <t xml:space="preserve">
</t>
    </r>
    <r>
      <rPr>
        <sz val="10"/>
        <color theme="1"/>
        <rFont val="Calibri"/>
        <family val="2"/>
        <scheme val="minor"/>
      </rPr>
      <t>- İşçilerin saygılı davranış ve işyerinde şiddet ve taciz kavramları konusunda eğitilmesi.</t>
    </r>
    <r>
      <rPr>
        <sz val="10"/>
        <color theme="1"/>
        <rFont val="Calibri"/>
        <family val="2"/>
        <scheme val="minor"/>
      </rPr>
      <t xml:space="preserve">
</t>
    </r>
    <r>
      <rPr>
        <b/>
        <sz val="10"/>
        <color rgb="FF000000"/>
        <rFont val="Calibri"/>
        <family val="2"/>
        <scheme val="minor"/>
      </rPr>
      <t>Lütfen unutmayın:</t>
    </r>
    <r>
      <rPr>
        <sz val="10"/>
        <color rgb="FF000000"/>
        <rFont val="Calibri"/>
        <family val="2"/>
        <scheme val="minor"/>
      </rPr>
      <t xml:space="preserve"> Çoğu durumda işyerinde şiddet ve taciz, kadınların karşı karşıya kaldığı deneyimlerle ilişkili olacaktır.</t>
    </r>
    <r>
      <rPr>
        <sz val="10"/>
        <color rgb="FF000000"/>
        <rFont val="Calibri"/>
        <family val="2"/>
        <scheme val="minor"/>
      </rPr>
      <t xml:space="preserve"> </t>
    </r>
    <r>
      <rPr>
        <sz val="10"/>
        <color rgb="FF000000"/>
        <rFont val="Calibri"/>
        <family val="2"/>
        <scheme val="minor"/>
      </rPr>
      <t>Ancak erkekler de risklerle karşı karşıya kalmaktadır.</t>
    </r>
    <r>
      <rPr>
        <sz val="10"/>
        <color rgb="FF000000"/>
        <rFont val="Calibri"/>
        <family val="2"/>
        <scheme val="minor"/>
      </rPr>
      <t xml:space="preserve"> </t>
    </r>
    <r>
      <rPr>
        <sz val="10"/>
        <color rgb="FF000000"/>
        <rFont val="Calibri"/>
        <family val="2"/>
        <scheme val="minor"/>
      </rPr>
      <t>Cevaplarınızın cinsiyetinden bağımsız olarak bütün işçilerle ilgili riskleri kapsadığından emin olun.</t>
    </r>
  </si>
  <si>
    <t>Şikayet Komisyonu, özellikle cinsel tacize ilişkin olarak bir güvenilir kişinin/kuruluşun iletişim bilgilerini işçilerle paylaştı mı?</t>
  </si>
  <si>
    <t>Bütün işçilere, cinsel taciz vakalarını yönlendirebilecek yerel ve tarafsız bir güvenilir kişinin/kurumunun iletişim bilgilerini verin</t>
  </si>
  <si>
    <t>Yaş doğrulama</t>
  </si>
  <si>
    <t>Arazi grup üreticilerinin, işe alınan işçilerin işe alındıkları sıradaki yaşlarını doğrulamama riski var mı?</t>
  </si>
  <si>
    <t>Küçük arazilerde işçilerin doğum yıllarına dair kayıtları iç denetimlerle kontrol edin</t>
  </si>
  <si>
    <t>1) İşe işçi alımı yapan bütün üreticilere, tarım iş aracıları tarafından sağlananlar da dahil olmak üzere, işyerinde yeni işe alınan işçilerin/çalışanların tamamının yaşlarının nasıl doğrulanacağı konusunda bildirimde bulunun.
2) Yaşın doğrulanması kimlik dökümanlarına, okul kayıtlarına ve tıbbi kayıtlara veya diğer doğrulanabilir biçimdeki kimlik kanıtlarına dayanmalıdır.
3) İşçi listesindeki verileri iç denetimle kontrol edin</t>
  </si>
  <si>
    <t>İşletme yaş kanıtını şart koşuyor mu ve işçileri işe alırken bunu göz önünde bulunduruyor mu?</t>
  </si>
  <si>
    <t>Çocuk İşçiliğine ilişkin Rainforest Alliance risk haritalarına göre Düşük, Orta ve Yüksek</t>
  </si>
  <si>
    <r>
      <rPr>
        <b/>
        <sz val="10"/>
        <color rgb="FF000000"/>
        <rFont val="Calibri"/>
        <family val="2"/>
        <scheme val="minor"/>
      </rPr>
      <t>Düşük risk:</t>
    </r>
    <r>
      <rPr>
        <b/>
        <sz val="10"/>
        <color rgb="FF000000"/>
        <rFont val="Calibri"/>
        <family val="2"/>
        <scheme val="minor"/>
      </rPr>
      <t xml:space="preserve">
</t>
    </r>
    <r>
      <rPr>
        <sz val="10"/>
        <color rgb="FF000000"/>
        <rFont val="Calibri"/>
        <family val="2"/>
        <scheme val="minor"/>
      </rPr>
      <t xml:space="preserve">Ek işlem gerekmez
</t>
    </r>
    <r>
      <rPr>
        <b/>
        <sz val="10"/>
        <color rgb="FF000000"/>
        <rFont val="Calibri"/>
        <family val="2"/>
        <scheme val="minor"/>
      </rPr>
      <t>Orta ve Yüksek Risk:</t>
    </r>
    <r>
      <rPr>
        <sz val="10"/>
        <color rgb="FF000000"/>
        <rFont val="Calibri"/>
        <family val="2"/>
        <scheme val="minor"/>
      </rPr>
      <t xml:space="preserve">
</t>
    </r>
    <r>
      <rPr>
        <sz val="10"/>
        <color rgb="FF000000"/>
        <rFont val="Calibri"/>
        <family val="2"/>
        <scheme val="minor"/>
      </rPr>
      <t>18 yaşın altındaki bütün işçiler için dosyada kimlik dökümanlarının yer alıp almadığını doğrulamak için yılda bir kez inceleme yapın</t>
    </r>
  </si>
  <si>
    <t>1) İşletmedeki bütün genç işçilerin yaşlarını doğrulayın ve bunu yaparken çocukların korunmasına ve mahremiyet haklarına saygı gösterin
2) Tarım iş aracıları tarafından işe alınmış olanlar da dahil olmak üzere, işyerindeki bütün yeni işe alınanların kimliklerini ve yaşlarını doğrulamak için bir sistem geliştirin ve hayata geçirin.
3) Sistemin, kararları kimlik dökümanlarına, okul ve tıbbi kayıtlar dahil olmak üzere doğrulanabilir biçimdeki kimlik kanıtlarına dayandırdığından emin olun. Yaş doğrulama sistemine okul kaydı ve durumunu ekleyin.
4) Çocukların hangi yaştan itibaren ve hangi koşullar altında çalışabileceğine dair bilgiler ve bunların personele ve işçilere açıkça bildirilmesini sağlayın.</t>
  </si>
  <si>
    <t>Tehlikeli işler</t>
  </si>
  <si>
    <t>Grup yönetimi, genç işçiler için tehlikeli olabilecek herhangi bir işi, işlemi veya diğer çalışma koşullarını listeledi mi?</t>
  </si>
  <si>
    <r>
      <rPr>
        <b/>
        <sz val="10"/>
        <color rgb="FF000000"/>
        <rFont val="Calibri"/>
        <family val="2"/>
        <scheme val="minor"/>
      </rPr>
      <t>Düşük Risk</t>
    </r>
    <r>
      <rPr>
        <sz val="10"/>
        <color rgb="FF000000"/>
        <rFont val="Calibri"/>
        <family val="2"/>
        <scheme val="minor"/>
      </rPr>
      <t xml:space="preserve">
</t>
    </r>
    <r>
      <rPr>
        <sz val="10"/>
        <color rgb="FF000000"/>
        <rFont val="Calibri"/>
        <family val="2"/>
        <scheme val="minor"/>
      </rPr>
      <t xml:space="preserve">Bu listeyi genç işçileri işe alan bütün grup üreticilerine iletin
</t>
    </r>
    <r>
      <rPr>
        <b/>
        <sz val="10"/>
        <color rgb="FF000000"/>
        <rFont val="Calibri"/>
        <family val="2"/>
        <scheme val="minor"/>
      </rPr>
      <t>Orta ve Yüksek Risk:</t>
    </r>
    <r>
      <rPr>
        <sz val="10"/>
        <color rgb="FF000000"/>
        <rFont val="Calibri"/>
        <family val="2"/>
        <scheme val="minor"/>
      </rPr>
      <t xml:space="preserve">
</t>
    </r>
    <r>
      <rPr>
        <sz val="10"/>
        <color rgb="FF000000"/>
        <rFont val="Calibri"/>
        <family val="2"/>
        <scheme val="minor"/>
      </rPr>
      <t>1) Bu listeyi bütün grup üreticilerine iletin ve;
2) Eğitim ve çocuk işçiliğinin izlenmesi yoluyla, üreticilerin 18 yaşından küçük işçilerin bu tehlikeli işleri yapamayacağının farkında olmalarını sağlayın.</t>
    </r>
    <r>
      <rPr>
        <sz val="10"/>
        <color rgb="FF000000"/>
        <rFont val="Calibri"/>
        <family val="2"/>
        <scheme val="minor"/>
      </rPr>
      <t xml:space="preserve">
</t>
    </r>
    <r>
      <rPr>
        <sz val="10"/>
        <color rgb="FF000000"/>
        <rFont val="Calibri"/>
        <family val="2"/>
        <scheme val="minor"/>
      </rPr>
      <t>3) İç denetimler yoluyla; listenin mevcut olup olmadığını ve iletilip iletilmediğini ve tehlikeli işlere odaklanılarak çocuk işçiliğinin izlenip izlenmediğini kontrol edin.</t>
    </r>
    <r>
      <rPr>
        <sz val="10"/>
        <color rgb="FF000000"/>
        <rFont val="Calibri"/>
        <family val="2"/>
        <scheme val="minor"/>
      </rPr>
      <t xml:space="preserve"> </t>
    </r>
  </si>
  <si>
    <r>
      <rPr>
        <b/>
        <sz val="10"/>
        <color rgb="FF000000"/>
        <rFont val="Calibri"/>
        <family val="2"/>
        <scheme val="minor"/>
      </rPr>
      <t>Düşük Risk</t>
    </r>
    <r>
      <rPr>
        <sz val="10"/>
        <color rgb="FF000000"/>
        <rFont val="Calibri"/>
        <family val="2"/>
        <scheme val="minor"/>
      </rPr>
      <t xml:space="preserve">
</t>
    </r>
    <r>
      <rPr>
        <sz val="10"/>
        <color rgb="FF000000"/>
        <rFont val="Calibri"/>
        <family val="2"/>
        <scheme val="minor"/>
      </rPr>
      <t>Tehlikeli çalışma koşulları içeren iş ve işlemleri listeleyin; bu listeyi bütün grup üreticilerine iletin.</t>
    </r>
    <r>
      <rPr>
        <sz val="10"/>
        <color rgb="FF000000"/>
        <rFont val="Calibri"/>
        <family val="2"/>
        <scheme val="minor"/>
      </rPr>
      <t xml:space="preserve">
</t>
    </r>
    <r>
      <rPr>
        <b/>
        <sz val="10"/>
        <color rgb="FF000000"/>
        <rFont val="Calibri"/>
        <family val="2"/>
        <scheme val="minor"/>
      </rPr>
      <t>Orta ve Yüksek Risk:</t>
    </r>
    <r>
      <rPr>
        <b/>
        <sz val="10"/>
        <color rgb="FF000000"/>
        <rFont val="Calibri"/>
        <family val="2"/>
        <scheme val="minor"/>
      </rPr>
      <t xml:space="preserve">
</t>
    </r>
    <r>
      <rPr>
        <sz val="10"/>
        <color rgb="FF000000"/>
        <rFont val="Calibri"/>
        <family val="2"/>
        <scheme val="minor"/>
      </rPr>
      <t>1) İlgili herhangi bir ulusal prensiple uyumlu olacak şekilde, 18 yaşın altındakilerin yapmasının yasaklanacağı bir iş ve iş süreçleri listesi hazırlayın.</t>
    </r>
    <r>
      <rPr>
        <sz val="10"/>
        <color rgb="FF000000"/>
        <rFont val="Calibri"/>
        <family val="2"/>
        <scheme val="minor"/>
      </rPr>
      <t xml:space="preserve"> </t>
    </r>
    <r>
      <rPr>
        <sz val="10"/>
        <color rgb="FF000000"/>
        <rFont val="Calibri"/>
        <family val="2"/>
        <scheme val="minor"/>
      </rPr>
      <t>Listenin tehlikeli maddeler, tehlikeli ekipman veya ağır yüklerin kaldırılmasına ilişkin işleri kapsadığından emin olun.</t>
    </r>
    <r>
      <rPr>
        <sz val="10"/>
        <color rgb="FF000000"/>
        <rFont val="Calibri"/>
        <family val="2"/>
        <scheme val="minor"/>
      </rPr>
      <t xml:space="preserve"> </t>
    </r>
    <r>
      <rPr>
        <sz val="10"/>
        <color rgb="FF000000"/>
        <rFont val="Calibri"/>
        <family val="2"/>
        <scheme val="minor"/>
      </rPr>
      <t>İş listesi ayrıca yasal yaşın altındaki işçilerin geceleri veya okul saatlerinde çalışmasına izin verilmediğini açıkça belirtmelidir.</t>
    </r>
    <r>
      <rPr>
        <sz val="10"/>
        <color rgb="FF000000"/>
        <rFont val="Calibri"/>
        <family val="2"/>
        <scheme val="minor"/>
      </rPr>
      <t xml:space="preserve">
</t>
    </r>
    <r>
      <rPr>
        <sz val="10"/>
        <color rgb="FF000000"/>
        <rFont val="Calibri"/>
        <family val="2"/>
        <scheme val="minor"/>
      </rPr>
      <t>2) Ulusal prensipler bakımından güncel olduğundan emin olmak adına listeyi her dönem gözden geçirin.</t>
    </r>
    <r>
      <rPr>
        <sz val="10"/>
        <color rgb="FF000000"/>
        <rFont val="Calibri"/>
        <family val="2"/>
        <scheme val="minor"/>
      </rPr>
      <t xml:space="preserve">
</t>
    </r>
    <r>
      <rPr>
        <sz val="10"/>
        <color rgb="FF000000"/>
        <rFont val="Calibri"/>
        <family val="2"/>
        <scheme val="minor"/>
      </rPr>
      <t>3) Bütün grup üreticilerine hangi işlerin tehlikeli olup hangilerinin olmadığını bildirin
4) Grup üreticilerinin, 18 yaşın altındakilerin çalıştırılmasının listeye göre gerçekleştirilmesi gerektiğini net olarak anlamalarını sağlayın
5) Bir üreticinin, 18 yaşın altındakilerin tehlikeli işler yapmasına izin verdiği tespit edildiğinde iç süreçlerin ve olası yaptırımların neler olacağını net olarak anlamasını sağlayın.</t>
    </r>
  </si>
  <si>
    <t>Arazide, resmi olarak kayıtlı 18 yaşın altında işçiler bulunmaktadır</t>
  </si>
  <si>
    <t xml:space="preserve">Arazi yönetimi, arazide gerçekleşen ve genç işçiler için tehlikeli olabilecek herhangi bir işi, işlemi veya diğer çalışma koşullarını listeledi mi? </t>
  </si>
  <si>
    <t xml:space="preserve">1) Tehlikeli işleri/işlemleri listeleyin ve bütün amirlerin, 18 yaşından küçük işçilerin bunları yapamayacağının farkında olmasını sağlayın. 
2) Amirlerin ve genç işçilerin tehlikeli işlerden/işlemlerden haberdar olup olmadıklarını ve 18 yaşından küçük işçilerin tehlikeli işlerde/işlemlerde çalışıp çalışmadığını kontrol edin. </t>
  </si>
  <si>
    <t>Düşük, Orta ve Yüksek riskler</t>
  </si>
  <si>
    <r>
      <rPr>
        <b/>
        <sz val="10"/>
        <color rgb="FF000000"/>
        <rFont val="Calibri"/>
        <family val="2"/>
        <scheme val="minor"/>
      </rPr>
      <t>Düşük risk</t>
    </r>
    <r>
      <rPr>
        <sz val="10"/>
        <color rgb="FF000000"/>
        <rFont val="Calibri"/>
        <family val="2"/>
        <scheme val="minor"/>
      </rPr>
      <t xml:space="preserve">
1) İlgili herhangi bir ulusal prensip veya yasayla uyumlu olacak şekilde, 18 yaşın altındakilerin yapamayacağı işlerin ve çalışma süreçlerinin bir listesini hazırlayın.</t>
    </r>
    <r>
      <rPr>
        <sz val="10"/>
        <color rgb="FF000000"/>
        <rFont val="Calibri"/>
        <family val="2"/>
        <scheme val="minor"/>
      </rPr>
      <t xml:space="preserve"> </t>
    </r>
    <r>
      <rPr>
        <sz val="10"/>
        <color rgb="FF000000"/>
        <rFont val="Calibri"/>
        <family val="2"/>
        <scheme val="minor"/>
      </rPr>
      <t>Listenin tehlikeli maddeler, tehlikeli ekipman veya ağır yüklerin kaldırılmasına ilişkin işleri kapsadığından emin olun.</t>
    </r>
    <r>
      <rPr>
        <sz val="10"/>
        <color rgb="FF000000"/>
        <rFont val="Calibri"/>
        <family val="2"/>
        <scheme val="minor"/>
      </rPr>
      <t xml:space="preserve"> </t>
    </r>
    <r>
      <rPr>
        <sz val="10"/>
        <color rgb="FF000000"/>
        <rFont val="Calibri"/>
        <family val="2"/>
        <scheme val="minor"/>
      </rPr>
      <t>İş listesi ayrıca yasal yaşın altındaki işçilerin geceleri veya okul saatlerinde çalışmasına izin verilmediğini açıkça belirtmelidir.</t>
    </r>
    <r>
      <rPr>
        <sz val="10"/>
        <color rgb="FF000000"/>
        <rFont val="Calibri"/>
        <family val="2"/>
        <scheme val="minor"/>
      </rPr>
      <t xml:space="preserve">
</t>
    </r>
    <r>
      <rPr>
        <sz val="10"/>
        <color rgb="FF000000"/>
        <rFont val="Calibri"/>
        <family val="2"/>
        <scheme val="minor"/>
      </rPr>
      <t>2) Ulusal prensipler bakımından güncel olduğundan emin olmak adına listeyi her dönem gözden geçirin.</t>
    </r>
    <r>
      <rPr>
        <sz val="10"/>
        <color rgb="FF000000"/>
        <rFont val="Calibri"/>
        <family val="2"/>
        <scheme val="minor"/>
      </rPr>
      <t xml:space="preserve">
</t>
    </r>
    <r>
      <rPr>
        <sz val="10"/>
        <color rgb="FF000000"/>
        <rFont val="Calibri"/>
        <family val="2"/>
        <scheme val="minor"/>
      </rPr>
      <t xml:space="preserve">3) Amirlerin bu listeden haberdar olmalarını sağlayın ve genç işçilerin tehlikeli işlerde yer almasını erken davranarak önleyin
</t>
    </r>
    <r>
      <rPr>
        <b/>
        <sz val="10"/>
        <color rgb="FF000000"/>
        <rFont val="Calibri"/>
        <family val="2"/>
        <scheme val="minor"/>
      </rPr>
      <t>Orta ve Yüksek Risk</t>
    </r>
    <r>
      <rPr>
        <sz val="10"/>
        <color rgb="FF000000"/>
        <rFont val="Calibri"/>
        <family val="2"/>
        <scheme val="minor"/>
      </rPr>
      <t xml:space="preserve">
1) İlgili ulusal prensipler veya yasalarla uyumlu olacak şekilde, 18 yaşın altındakilerin yapmasının yasaklandığı işlerin ve çalışma süreçlerinin bir listesini hazırlayın.</t>
    </r>
    <r>
      <rPr>
        <sz val="10"/>
        <color rgb="FF000000"/>
        <rFont val="Calibri"/>
        <family val="2"/>
        <scheme val="minor"/>
      </rPr>
      <t xml:space="preserve"> </t>
    </r>
    <r>
      <rPr>
        <sz val="10"/>
        <color rgb="FF000000"/>
        <rFont val="Calibri"/>
        <family val="2"/>
        <scheme val="minor"/>
      </rPr>
      <t>Listenin tehlikeli maddeler, tehlikeli ekipman, yüksekte çalışma ve/veya ağır yüklerin kaldırılmasına ilişkin işleri kapsadığından emin olun.</t>
    </r>
    <r>
      <rPr>
        <sz val="10"/>
        <color rgb="FF000000"/>
        <rFont val="Calibri"/>
        <family val="2"/>
        <scheme val="minor"/>
      </rPr>
      <t xml:space="preserve"> </t>
    </r>
    <r>
      <rPr>
        <sz val="10"/>
        <color rgb="FF000000"/>
        <rFont val="Calibri"/>
        <family val="2"/>
        <scheme val="minor"/>
      </rPr>
      <t>İş listesi genç işçilerin geceleri çalışmasına da izin verilmediğini açıkça belirtmelidir.</t>
    </r>
    <r>
      <rPr>
        <sz val="10"/>
        <color rgb="FF000000"/>
        <rFont val="Calibri"/>
        <family val="2"/>
        <scheme val="minor"/>
      </rPr>
      <t xml:space="preserve">
</t>
    </r>
    <r>
      <rPr>
        <sz val="10"/>
        <color rgb="FF000000"/>
        <rFont val="Calibri"/>
        <family val="2"/>
        <scheme val="minor"/>
      </rPr>
      <t>2) Ulusal prensipler bakımından güncel olduğundan emin olmak adına listeyi her dönem gözden geçirin
3) Önemli tehlikeleri ve genç işçiler için maruziyeti ortadan kaldırmak veya azaltmak için önerilen adımları (örneğin makineler, keskin aletler, zararlı maddeler, yüksekte çalışma, ağır yük taşıma, geceleyin yüksekte çalışma ile ilgili tehlikeleri ortadan kaldırılması) belirlemek için bütün büyük kapsamlı arazi faaliyetlerinin sağlık ve güvenlik incelemesini/risk değerlendirmesini gerçekleştirin.</t>
    </r>
    <r>
      <rPr>
        <sz val="10"/>
        <color rgb="FF000000"/>
        <rFont val="Calibri"/>
        <family val="2"/>
        <scheme val="minor"/>
      </rPr>
      <t xml:space="preserve">
</t>
    </r>
    <r>
      <rPr>
        <sz val="10"/>
        <color rgb="FF000000"/>
        <rFont val="Calibri"/>
        <family val="2"/>
        <scheme val="minor"/>
      </rPr>
      <t>4) Bütün amirlerin tehlikeli işler listesinden ve genç işçilerin hangi işleri yapmalarına izin verildiğinden haberdar olduğundan emin olun.</t>
    </r>
    <r>
      <rPr>
        <sz val="10"/>
        <color rgb="FF000000"/>
        <rFont val="Calibri"/>
        <family val="2"/>
        <scheme val="minor"/>
      </rPr>
      <t xml:space="preserve">
</t>
    </r>
    <r>
      <rPr>
        <sz val="10"/>
        <color rgb="FF000000"/>
        <rFont val="Calibri"/>
        <family val="2"/>
        <scheme val="minor"/>
      </rPr>
      <t>5) Genç işçilerle ekip halinde çalışan işçileriniz/çalışanlarınız başta olmak üzere, genç işçilerin hangi işleri hangi yaştan itibaren yapmalarına izin verildiği konusunda işçileriniz/çalışanlarınız için farkındalık oluşturun</t>
    </r>
  </si>
  <si>
    <t>Eğitim</t>
  </si>
  <si>
    <t>Grup personelinin veya grup üreticilerinin veya işçilerin, zorunlu eğitim kapsamında okul çağındaki çocuklarının güvenli bir yürüme/ulaşım mesafesindeki okula devam etmeme riski var mı? (Bu konuyu değerlendirmek için grup alanının haritasını kullanın)</t>
  </si>
  <si>
    <t xml:space="preserve"> 1) Grup üreticileriyle eğitimin önemi hakkında farkındalık yaratın ve üreticilerle grubun çocukların eğitimine nasıl destek olabileceğine dair yöntemleri görüşün
2) İç denetimlerde, uzak mesafe veya diğer erişilebilirlik sorunları nedeniyle çocuklarının okula devam etmeme riski daha yüksek olan grup üreticileri olup olmadığını belirleyin.
3) Çocukların okula devam edebilmeleri için aileyi destekleyecek adımları belirleyin ve uygulayın (doğrudan veya Eğitim Bakanlığı veya tarımsal tasarruf ve kredi kurumları (VSLA'lar) aracılığıyla) </t>
  </si>
  <si>
    <t>Düşük, Orta ve Yüksek risk</t>
  </si>
  <si>
    <t xml:space="preserve">Ek işlem gerekmez
</t>
  </si>
  <si>
    <t>Arazide yaşayan işçiler ve aileleri</t>
  </si>
  <si>
    <t xml:space="preserve">Arazide yaşayan ve zorunlu eğitim kapsamında okul çağındaki çocuklar, güvenli yürüme veya makul ulaşım mesafesindeki okula güvenli ulaşım araçları kullanarak mı gidiyor? </t>
  </si>
  <si>
    <r>
      <rPr>
        <b/>
        <sz val="10"/>
        <color rgb="FF000000"/>
        <rFont val="Calibri"/>
        <family val="2"/>
        <scheme val="minor"/>
      </rPr>
      <t>Düşük:</t>
    </r>
    <r>
      <rPr>
        <sz val="10"/>
        <color rgb="FF000000"/>
        <rFont val="Calibri"/>
        <family val="2"/>
        <scheme val="minor"/>
      </rPr>
      <t xml:space="preserve">
</t>
    </r>
    <r>
      <rPr>
        <sz val="10"/>
        <color rgb="FF000000"/>
        <rFont val="Calibri"/>
        <family val="2"/>
        <scheme val="minor"/>
      </rPr>
      <t xml:space="preserve">İşletmede yaşayan çocukların eğitime erişimine destek olmak için yerel eğitim müdürlüğü ve yerel STK'lar ile birlikte çalışmalar yürütün; mümkün olduğu yerlerde yerel eğitim müdürlüğü tarafından idare edilen küçük çocuklar için işletme bünyesinde güvenli ulaşımı düzenlemeyi veya uydu sınıf konseptini desteklemeyi gündeminize alın; çocukları okula gitmeyen işçilerin eğitime erişebilmeleri için onlara destek sağlayın;
</t>
    </r>
    <r>
      <rPr>
        <b/>
        <sz val="10"/>
        <color rgb="FF000000"/>
        <rFont val="Calibri"/>
        <family val="2"/>
        <scheme val="minor"/>
      </rPr>
      <t>Orta ve yüksek risk</t>
    </r>
    <r>
      <rPr>
        <sz val="10"/>
        <color rgb="FF000000"/>
        <rFont val="Calibri"/>
        <family val="2"/>
        <scheme val="minor"/>
      </rPr>
      <t xml:space="preserve">
İşletmede yaşayan çocukların eğitime erişimine destek olmak için yerel eğitim müdürlüğü ve yerel STK'lar ile birlikte çalışmalar yürütün; mümkün olduğu yerlerde yerel eğitim müdürlüğü tarafından idare edilen küçük çocuklar için işletme bünyesinde güvenli ulaşımı düzenlemeyi veya uydu sınıf konseptini desteklemeyi gündeminize alın</t>
    </r>
  </si>
  <si>
    <t xml:space="preserve">Arazide yaşayan ve zorunlu eğitim kapsamında okul çağındaki çocuklar, güvenli yürüme veya makul ulaşım mesafesindeki okula güvenli ulaşım aracı kullanarak mı gidiyor? </t>
  </si>
  <si>
    <r>
      <rPr>
        <b/>
        <sz val="10"/>
        <color rgb="FF000000"/>
        <rFont val="Calibri"/>
        <family val="2"/>
        <scheme val="minor"/>
      </rPr>
      <t>Düşük:</t>
    </r>
    <r>
      <rPr>
        <b/>
        <sz val="10"/>
        <color rgb="FF000000"/>
        <rFont val="Calibri"/>
        <family val="2"/>
        <scheme val="minor"/>
      </rPr>
      <t xml:space="preserve">
</t>
    </r>
    <r>
      <rPr>
        <sz val="10"/>
        <color rgb="FF000000"/>
        <rFont val="Calibri"/>
        <family val="2"/>
        <scheme val="minor"/>
      </rPr>
      <t xml:space="preserve">Ek işlem gerekmez
</t>
    </r>
    <r>
      <rPr>
        <b/>
        <sz val="10"/>
        <color rgb="FF000000"/>
        <rFont val="Calibri"/>
        <family val="2"/>
        <scheme val="minor"/>
      </rPr>
      <t>Orta ve Yüksek risk:</t>
    </r>
    <r>
      <rPr>
        <sz val="10"/>
        <color rgb="FF000000"/>
        <rFont val="Calibri"/>
        <family val="2"/>
        <scheme val="minor"/>
      </rPr>
      <t xml:space="preserve">
</t>
    </r>
    <r>
      <rPr>
        <sz val="10"/>
        <color rgb="FF000000"/>
        <rFont val="Calibri"/>
        <family val="2"/>
        <scheme val="minor"/>
      </rPr>
      <t>Yerel okulla koordineli şekilde çalışın ve arazide yaşayan çocukların okulu bırakması veya çok düzensiz bir şekilde okula gitmesi durumunda bilgilendirilmeyi talep edin [bu sürecin ulusal veri koruma yasalarına uygun şekilde yürütülmesini sağlayın]</t>
    </r>
  </si>
  <si>
    <t xml:space="preserve">Aile işçileri </t>
  </si>
  <si>
    <t>Arazide 18 yaşından küçüklerin çalışması riski var mı?</t>
  </si>
  <si>
    <t>Orta ve Yüksek</t>
  </si>
  <si>
    <r>
      <rPr>
        <b/>
        <sz val="10"/>
        <color rgb="FF000000"/>
        <rFont val="Calibri"/>
        <family val="2"/>
        <scheme val="minor"/>
      </rPr>
      <t>Düşük:</t>
    </r>
    <r>
      <rPr>
        <sz val="10"/>
        <color rgb="FF000000"/>
        <rFont val="Calibri"/>
        <family val="2"/>
        <scheme val="minor"/>
      </rPr>
      <t xml:space="preserve">
</t>
    </r>
    <r>
      <rPr>
        <sz val="10"/>
        <color rgb="FF000000"/>
        <rFont val="Calibri"/>
        <family val="2"/>
        <scheme val="minor"/>
      </rPr>
      <t>1) Amirler ve işçiler, Rainforest Alliance Standardı ve ulusal yasalar uyarınca, çocukların bireysel olarak işe alınabilecekleri yaş da dahil olmak üzere, genç işçilerin işe alınmasına ilişkin prensip hakkında bilgilendirilir.</t>
    </r>
    <r>
      <rPr>
        <sz val="10"/>
        <color rgb="FF000000"/>
        <rFont val="Calibri"/>
        <family val="2"/>
        <scheme val="minor"/>
      </rPr>
      <t xml:space="preserve">
</t>
    </r>
    <r>
      <rPr>
        <b/>
        <sz val="10"/>
        <color rgb="FF000000"/>
        <rFont val="Calibri"/>
        <family val="2"/>
        <scheme val="minor"/>
      </rPr>
      <t>Orta ve yüksek risk:</t>
    </r>
    <r>
      <rPr>
        <b/>
        <sz val="10"/>
        <color rgb="FF000000"/>
        <rFont val="Calibri"/>
        <family val="2"/>
        <scheme val="minor"/>
      </rPr>
      <t xml:space="preserve">
</t>
    </r>
    <r>
      <rPr>
        <sz val="10"/>
        <color rgb="FF000000"/>
        <rFont val="Calibri"/>
        <family val="2"/>
        <scheme val="minor"/>
      </rPr>
      <t>Çocuk işçiliğini izleme süreci geliştirin
1) Arazide kaydı bulunan 18 yaşından küçük bütün işçilerin çalışmalarını denetlemek ve 18 yaşın altındaki işçilerin sağlık ve okula devam durumunu izlemek için personel atayın
2) Sorumlu personel, genç işçilere okul saatleri içinde veya geceleri/okula gittikleri günler dışındaki zamanlarda yeterli dinlenme süreleri olmaksızın tehlikeli işler verilmediğinden ve bu işlere dahil edilmediklerinden emin olmak için 18 yaşından küçüklerin çalıştığı yerleri kontrol eder.</t>
    </r>
    <r>
      <rPr>
        <sz val="10"/>
        <color rgb="FF000000"/>
        <rFont val="Calibri"/>
        <family val="2"/>
        <scheme val="minor"/>
      </rPr>
      <t xml:space="preserve"> </t>
    </r>
    <r>
      <rPr>
        <sz val="10"/>
        <color rgb="FF000000"/>
        <rFont val="Calibri"/>
        <family val="2"/>
        <scheme val="minor"/>
      </rPr>
      <t>Sıklık, risk seviyesine dayanmalıdır (örneğin risk ne kadar yüksekse, izleme sıklığı o kadar yüksek olmalıdır). Bu yerlere yapılan ziyaretlerden elde edilen bulguları kaydedin.</t>
    </r>
    <r>
      <rPr>
        <sz val="10"/>
        <color rgb="FF000000"/>
        <rFont val="Calibri"/>
        <family val="2"/>
        <scheme val="minor"/>
      </rPr>
      <t xml:space="preserve">
</t>
    </r>
    <r>
      <rPr>
        <sz val="10"/>
        <color rgb="FF000000"/>
        <rFont val="Calibri"/>
        <family val="2"/>
        <scheme val="minor"/>
      </rPr>
      <t>3) Çocukları çocuk işçiliğinden uzak tutarken Rainforest Alliance İyileştirme aracını takip edin; çocuklarının çalışmamasına bağlı gelir kaybı yaşayan ailelerin uğrayacağı zararı en aza indirmek konusunda özenli davranın.</t>
    </r>
    <r>
      <rPr>
        <sz val="10"/>
        <color rgb="FF000000"/>
        <rFont val="Calibri"/>
        <family val="2"/>
        <scheme val="minor"/>
      </rPr>
      <t xml:space="preserve"> </t>
    </r>
    <r>
      <rPr>
        <sz val="10"/>
        <color rgb="FF000000"/>
        <rFont val="Calibri"/>
        <family val="2"/>
        <scheme val="minor"/>
      </rPr>
      <t>Amirler ve işçiler, Rainforest Alliance Standardı ve ulusal yasalar uyarınca, çocukların bireysel olarak işe alınabilecekleri yaş da dahil olmak üzere, genç işçilerin işe alınmasına ilişkin prensip hakkında bilgilendirilir.</t>
    </r>
  </si>
  <si>
    <t>Düşük</t>
  </si>
  <si>
    <t>Amirleri ve işçileri, Rainforest Alliance Standardı ve ulusal yasalar uyarınca, çocukların bireysel olarak işe alınabilecekleri yaş da dahil olmak üzere, genç işçilerin işe alınmasına ilişkin prensip hakkında bilgilendirin.</t>
  </si>
  <si>
    <t>Grup bünyesindeki herhangi bir arazide 18 yaşından küçüklerin tehlikeli veya yasal sorumluluk yaşının altındakilerin çalışması uygun olmayan işlerde çalışma riski var mı?</t>
  </si>
  <si>
    <r>
      <rPr>
        <b/>
        <sz val="10"/>
        <color rgb="FF000000"/>
        <rFont val="Calibri"/>
        <family val="2"/>
        <scheme val="minor"/>
      </rPr>
      <t>Düşük risk:</t>
    </r>
    <r>
      <rPr>
        <sz val="10"/>
        <color rgb="FF000000"/>
        <rFont val="Calibri"/>
        <family val="2"/>
        <scheme val="minor"/>
      </rPr>
      <t xml:space="preserve">
1) Üreticileri, Rainforest Alliance Standardı ve ulusal yasalar uyarınca, çocukların ailelerine destek olmaya başlayabilecekleri yaş da dahil olmak üzere, başka kişilere ait arazilerde hafif ve/veya normal işlerde görevlendirilmeleri amacıyla işe alınmasına ilişkin aile içi çocuk işçiliği prensibi hakkında bilgilendirin.
2) Çocuk işçiliğinin riskleri konusunda şeffaflığı teşvik etmek ve riskleri hafifletmek için çözümleri desteklemek adına üreticilere değerlendirme ve yönlendirme modelini açıklayın
</t>
    </r>
    <r>
      <rPr>
        <b/>
        <sz val="10"/>
        <color rgb="FF000000"/>
        <rFont val="Calibri"/>
        <family val="2"/>
        <scheme val="minor"/>
      </rPr>
      <t xml:space="preserve">Orta ve Düşük risk:
</t>
    </r>
    <r>
      <rPr>
        <sz val="10"/>
        <color rgb="FF000000"/>
        <rFont val="Calibri"/>
        <family val="2"/>
        <scheme val="minor"/>
      </rPr>
      <t xml:space="preserve">1) Üreticileri, Rainforest Alliance Standardı ve ulusal yasalar uyarınca, çocukların ailelerine destek olmaya başlayabilecekleri yaş da dahil olmak üzere, başka kişilere ait arazilerde hafif ve/veya normal işlerde görevlendirilmeleri amacıyla işe alınmasına ilişkin aile içi çocuk işçiliği prensibi hakkında bilgilendirin.
2) Çocukların çalışma, sağlık ve okula devamlılık düzenlerinin gözetilmesini sürdürmek ve denetçiler, üreticiler, genç işçilerin amirleri ve işe alınan işçilerin kendileri arasında grup çocuk işçiliği prensibi konusunda farkındalığı korumak adına çocuk işçiliğini gözlemleyecek yetkililer (üretici grubundaki arazilerin tamamını etkin şekilde kapsayıp gözlemlemek için yeterli sayıda) atayın. </t>
    </r>
  </si>
  <si>
    <t>Çocuk İşçiliğine ilişkin Rainforest Alliance risk haritalarına göre Orta ve Yüksek</t>
  </si>
  <si>
    <t>Tarım iş aracıları</t>
  </si>
  <si>
    <t>Grup üreticilerinin, işçileri işe almak için tarım iş aracıları kullanması olası mı?</t>
  </si>
  <si>
    <r>
      <rPr>
        <b/>
        <sz val="10"/>
        <color rgb="FF000000"/>
        <rFont val="Calibri"/>
        <family val="2"/>
        <scheme val="minor"/>
      </rPr>
      <t xml:space="preserve">Düşük Risk </t>
    </r>
    <r>
      <rPr>
        <sz val="10"/>
        <color rgb="FF000000"/>
        <rFont val="Calibri"/>
        <family val="2"/>
        <scheme val="minor"/>
      </rPr>
      <t xml:space="preserve">
1. Tarım iş aracılarını kaydetmeye veya bunlara lisans vermeye yönelik resmi bir sistemin mevcut olup olmadığını kontrol edin. Mevcut olması durumunda, kullanılan bütün tarım iş aracıları kayıtlı/lisanslı olmalı ve kayıt/lisans numaraları dökümante edilmelidir.
2. Üreticilere, işe alımla ilgili bütün ücretleri ve maliyetleri tarım iş aracılarına ödemeleri gerektiğini, işçilerin işe alma ücretleri veya maliyetleri ödememesi gerektiğini bildirin.
3. Üreticilere, kullandıkları tarım iş aracılarının, bütün ücret ve sözleşme (5.3) ve çalışma koşulları (5.5) gerekliliklerine uymaları gerektiğini bildirin.
</t>
    </r>
    <r>
      <rPr>
        <b/>
        <sz val="10"/>
        <color rgb="FF000000"/>
        <rFont val="Calibri"/>
        <family val="2"/>
        <scheme val="minor"/>
      </rPr>
      <t>Orta ve Yüksek risk:</t>
    </r>
    <r>
      <rPr>
        <sz val="10"/>
        <color rgb="FF000000"/>
        <rFont val="Calibri"/>
        <family val="2"/>
        <scheme val="minor"/>
      </rPr>
      <t xml:space="preserve">
1. Bütün "düşük riskli" risk hafifletme adımlarını ve ayrıca şunları uygulayın:
2. Üreticiler, kullandıkları bütün tarım iş aracılarıyla; kayıt/lisans numarasının dökümante edildiğine, üreticiden tarım iş aracısına ödenen ücretlere/masraflara, işçilerden işe alma ücreti alınmasının yasak olduğuna, hileli şekilde/zorlayıcı yöntemlerle işe alma uygulamaları kullanmanın yasak olduğuna ve 5.3 ve 5.5'e uygun hareket etmenin gerektiğine dair yazılı sözleşmeler imzalamalıdır.
3. Üreticilerin tarım iş aracılarıyla sözleşme imzalayıp imzalamadığını iç denetimler veya değerlendirme ve yönlendirme yaklaşımı yoluyla kontrol edin.
 4. İç denetimler veya değerlendirme ve yönlendirme yaklaşımı yoluyla, tarım iş aracılarının hileli şekilde veya zorlayıcı yöntemlerle işe alma uygulamaları kullanmadığını doğrulayın.</t>
    </r>
  </si>
  <si>
    <t>Arazi/grup yönetimi, işçileri işe almak için tarım iş aracıları kullanıyor mu?</t>
  </si>
  <si>
    <r>
      <rPr>
        <b/>
        <sz val="10"/>
        <color rgb="FF000000"/>
        <rFont val="Calibri"/>
        <family val="2"/>
        <scheme val="minor"/>
      </rPr>
      <t xml:space="preserve">Düşük risk: </t>
    </r>
    <r>
      <rPr>
        <sz val="10"/>
        <color rgb="FF000000"/>
        <rFont val="Calibri"/>
        <family val="2"/>
        <scheme val="minor"/>
      </rPr>
      <t xml:space="preserve">
1. Tarım iş aracılarını kaydetmeye veya bunlara lisans vermeye yönelik resmi bir sistemin mevcut olup olmadığını kontrol edin. Mevcut olması durumunda, kullanılan bütün tarım iş aracıları kayıtlı/lisanslı olmalı ve kayıt/lisans numaraları dökümante edilmelidir.
2. Arazinin/grup yönetiminin, işe alımla ilgili bütün ücretleri ve maliyetleri tarım iş aracılarına ödediğinden, işçilerin işe alma ücretleri veya maliyetleri ödemediğinden emin olun.
3. İşçiler gözetimleri altında olduğu sürece bütün ücret ve sözleşme (5.3) ve çalışma koşulları (5.5) gerekliliklerine uymaları gerektiğini tarım iş aracılarına bildirin.
</t>
    </r>
    <r>
      <rPr>
        <b/>
        <sz val="10"/>
        <color rgb="FF000000"/>
        <rFont val="Calibri"/>
        <family val="2"/>
        <scheme val="minor"/>
      </rPr>
      <t>Orta ve Yüksek risk:</t>
    </r>
    <r>
      <rPr>
        <sz val="10"/>
        <color rgb="FF000000"/>
        <rFont val="Calibri"/>
        <family val="2"/>
        <scheme val="minor"/>
      </rPr>
      <t xml:space="preserve">
1. Bütün "düşük riskli" risk hafifletme adımlarını ve ayrıca şunları uygulayın:
2. Devlet kurumları aracılığıyla tarım iş aracısının kaydının/lisansının hala geçerli ve yasalara uygun olduğunu teyit edin.
3. Bütün tarım iş aracılarıyla; kayıt/lisans numarasının dökümante edildiğine, araziden/grup yönetiminden tarım iş aracısına ödenen ücretlere/masraflara, işçilerden işe alma ücreti alınmasının yasak olduğuna, hileli şekilde/zorlayıcı yöntemlerle işe alma uygulamaları kullanmanın yasak olduğuna ve 5.3 ve 5.5'e uygun hareket etmenin gerektiğine dair yazılı sözleşmeler imzalayın.
4. Tarım iş aracılarıyla sözleşmelerin mevcut olup olmadığını, değerlendirme ve yönlendirme yaklaşımı yoluyla da kontrol edin.
5. İşçilerin işe alımı sırasında, işçilere vaat edilen ücretleri ve diğer çalışma koşullarını (dolandırıcılığın söz konusu olup olmadığını) ve işçilerin tarım iş aracılarına borçlanıp borçlanmadıklarını doğrulamaya yarayan bir süreç oluşturun.
6. Değerlendirme ve yönlendirme yaklaşımı yoluyla da tarım iş aracılarının hileli şekilde veya zorlayıcı yöntemlerle işe alma uygulamaları kullanmadığını doğrulayın.
</t>
    </r>
  </si>
  <si>
    <t>Ücret ödeme uygulamaları</t>
  </si>
  <si>
    <t>Grup üreticileri işçilere üretim/pay/parça başına, en azından yılın bazı dönemlerinde olmak üzere, ödeme yapıyor mu?</t>
  </si>
  <si>
    <t xml:space="preserve">Düşük risk:
1. Arazi, parça başına ücret alan işçilere en azından geçerli asgari ücretin ödenmesini hesaplayacak/sağlayacak bir sisteme sahiptir.
Orta ve Yüksek Risk:
1. İşçiler işe alım sırasında, ücret hesaplamalarıyla ilgili herhangi bir şikayetleri/soruları olması durumunda, grubun prosedürleri hakkında bilgilendirilir. Bu, Şikayet Mekanizmasını kullanabilecekleri hakkında işçilerin bilgilendirilmesini de içermelidir. Bu bildirim, işçilerin konuştuğu dil(ler)de yapılmalıdır.
</t>
  </si>
  <si>
    <t>Arazi/grup yönetimi işçilere üretim/pay/parça başına, en azından yılın bazı dönemlerinde olmak üzere, ödeme yapıyor mu?</t>
  </si>
  <si>
    <r>
      <rPr>
        <b/>
        <sz val="10"/>
        <color rgb="FF000000"/>
        <rFont val="Calibri"/>
        <family val="2"/>
        <scheme val="minor"/>
      </rPr>
      <t>Düşük risk:</t>
    </r>
    <r>
      <rPr>
        <sz val="10"/>
        <color rgb="FF000000"/>
        <rFont val="Calibri"/>
        <family val="2"/>
        <scheme val="minor"/>
      </rPr>
      <t xml:space="preserve">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Arazi/grup yönetimi, parça başına ücret alan işçilere en azından geçerli asgari ücretin ödenmesini hesaplayacak/sağlayacak bir sisteme sahiptir.</t>
    </r>
    <r>
      <rPr>
        <sz val="10"/>
        <color rgb="FF000000"/>
        <rFont val="Calibri"/>
        <family val="2"/>
        <scheme val="minor"/>
      </rPr>
      <t xml:space="preserve">
</t>
    </r>
    <r>
      <rPr>
        <sz val="10"/>
        <color rgb="FF000000"/>
        <rFont val="Calibri"/>
        <family val="2"/>
        <scheme val="minor"/>
      </rPr>
      <t>2.</t>
    </r>
    <r>
      <rPr>
        <sz val="10"/>
        <color rgb="FF000000"/>
        <rFont val="Calibri"/>
        <family val="2"/>
        <scheme val="minor"/>
      </rPr>
      <t xml:space="preserve"> </t>
    </r>
    <r>
      <rPr>
        <sz val="10"/>
        <color rgb="FF000000"/>
        <rFont val="Calibri"/>
        <family val="2"/>
        <scheme val="minor"/>
      </rPr>
      <t>Arazi/grup yönetimi her işçi için; çalışılan saatleri, üretilen hacmi, ücret ve kesinti hesaplamalarını ve ödenen ücretleri gösteren dökümantasyona sahiptir.</t>
    </r>
    <r>
      <rPr>
        <sz val="10"/>
        <color rgb="FF000000"/>
        <rFont val="Calibri"/>
        <family val="2"/>
        <scheme val="minor"/>
      </rPr>
      <t xml:space="preserve">
</t>
    </r>
    <r>
      <rPr>
        <sz val="10"/>
        <color rgb="FF000000"/>
        <rFont val="Calibri"/>
        <family val="2"/>
        <scheme val="minor"/>
      </rPr>
      <t>3.</t>
    </r>
    <r>
      <rPr>
        <sz val="10"/>
        <color rgb="FF000000"/>
        <rFont val="Calibri"/>
        <family val="2"/>
        <scheme val="minor"/>
      </rPr>
      <t xml:space="preserve"> </t>
    </r>
    <r>
      <rPr>
        <sz val="10"/>
        <color rgb="FF000000"/>
        <rFont val="Calibri"/>
        <family val="2"/>
        <scheme val="minor"/>
      </rPr>
      <t>Her ödemede işçilere bu bilgileri gösteren ücret hesap pusulası verilir.</t>
    </r>
    <r>
      <rPr>
        <sz val="10"/>
        <color rgb="FF000000"/>
        <rFont val="Calibri"/>
        <family val="2"/>
        <scheme val="minor"/>
      </rPr>
      <t xml:space="preserve">
</t>
    </r>
    <r>
      <rPr>
        <b/>
        <sz val="10"/>
        <color rgb="FF000000"/>
        <rFont val="Calibri"/>
        <family val="2"/>
        <scheme val="minor"/>
      </rPr>
      <t>Orta ve Yüksek Risk:</t>
    </r>
    <r>
      <rPr>
        <sz val="10"/>
        <color rgb="FF000000"/>
        <rFont val="Calibri"/>
        <family val="2"/>
        <scheme val="minor"/>
      </rPr>
      <t xml:space="preserve">
</t>
    </r>
    <r>
      <rPr>
        <sz val="10"/>
        <color rgb="FF000000"/>
        <rFont val="Calibri"/>
        <family val="2"/>
        <scheme val="minor"/>
      </rPr>
      <t>1.</t>
    </r>
    <r>
      <rPr>
        <sz val="10"/>
        <color rgb="FF000000"/>
        <rFont val="Calibri"/>
        <family val="2"/>
        <scheme val="minor"/>
      </rPr>
      <t xml:space="preserve"> </t>
    </r>
    <r>
      <rPr>
        <sz val="10"/>
        <color rgb="FF000000"/>
        <rFont val="Calibri"/>
        <family val="2"/>
        <scheme val="minor"/>
      </rPr>
      <t>İşçiler işe alım sırasında, ücret hesaplamalarıyla ilgili herhangi bir şikayetleri/soruları olması durumunda, arazinin/grup yönetiminin prosedürleri hakkında bilgilendirilir.</t>
    </r>
    <r>
      <rPr>
        <sz val="10"/>
        <color rgb="FF000000"/>
        <rFont val="Calibri"/>
        <family val="2"/>
        <scheme val="minor"/>
      </rPr>
      <t xml:space="preserve"> </t>
    </r>
    <r>
      <rPr>
        <sz val="10"/>
        <color rgb="FF000000"/>
        <rFont val="Calibri"/>
        <family val="2"/>
        <scheme val="minor"/>
      </rPr>
      <t>Bu, Şikayet Mekanizmasını kullanabilecekleri hakkında işçilerin bilgilendirilmesini de içermelidir.</t>
    </r>
    <r>
      <rPr>
        <sz val="10"/>
        <color rgb="FF000000"/>
        <rFont val="Calibri"/>
        <family val="2"/>
        <scheme val="minor"/>
      </rPr>
      <t xml:space="preserve"> </t>
    </r>
    <r>
      <rPr>
        <sz val="10"/>
        <color rgb="FF000000"/>
        <rFont val="Calibri"/>
        <family val="2"/>
        <scheme val="minor"/>
      </rPr>
      <t>Bu bildirim, işçilerin konuştuğu dil(ler)de yapılmalıdır.</t>
    </r>
  </si>
  <si>
    <t xml:space="preserve">Hareket özgürlüğü </t>
  </si>
  <si>
    <t>Arazide güvenlik görevlileri bulunuyor mu?</t>
  </si>
  <si>
    <t>Düşük risk:
1. İşçilere, işten serbestçe ayrılmaları için kanun kapsamındaki haklarını bildirin. Bu, sözleşmeleri, işyerinde yayınlanan bilgiler, işçi örgütü, arazi komisyonlarından biri veya diğer yollarla yapılabilir.
2. Araziler, arazide konaklayan işçilere, çalışma saatleri dışında arazi içinde ve dışında hareket özgürlüğü haklarını bildirmelidir.
Orta ve Yüksek Risk:
1. Güvenlik görevlilerini işçi hakları konusunda (örneğin arazide yaşayan işçilerin çalışma saatleri dışında araziye girip çıkma hakkı olması gibi konularda) eğitin.</t>
  </si>
  <si>
    <t>Cezaevi işçiliği/askeri işçilik</t>
  </si>
  <si>
    <t>Arazide/grupta, askeri yetkililer veya hapishane yetkilileri tarafından işe alınan/işçi olarak getirilen işçiler bulunuyor mu?</t>
  </si>
  <si>
    <t>1. Askeri yetkililerin tarım işlerini yapmak üzere askeri personeli seferber etmesi bir tür zorla çalıştırmadır.  Arazilerde bu tür iş gücünün kullanmadığından emin olun.
2. Arazide çalışan mahkumların çalışmaya rıza gösterdiğinden ve bu rızanın dökümante edildiğinden emin olun.
3. Cezaevi işçilerinin sözleşmeler, ücret, çalışma koşulları ve Rainforest Alliance standardındaki diğer bütün korumalar açısından diğer bütün işçilerle aynı şekilde muamele görmesini sağlayın.</t>
  </si>
  <si>
    <t>Depozitonun veya dökümanların alıkonulması</t>
  </si>
  <si>
    <t>İşçiler arazi yönetimine veya tarım iş aracılarına para (depozito gibi) veya herhangi bir özgün döküman (pasaport gibi) veriyor mu?</t>
  </si>
  <si>
    <t>1. İşçilerin işe alma sırasında, kimliklerinin doğrulanması dışında herhangi bir depozito ödemesi veya yönetime/grup üreticisine herhangi bir kişisel özgün döküman sunması gerekmediğinden emin olun.
2. İşçilerin, güvenli şekilde saklanması için yönetime/grup üreticisine döküman veya diğer eşyalarını vermeyi tercih ettiği durumlarda, işçilerin bu konumlara sürekli ve sınırsız erişime sahip olmasını sağlayın.</t>
  </si>
  <si>
    <t>1.6 Toplumsal Cinsiyet eşitliği</t>
  </si>
  <si>
    <t xml:space="preserve">Yönetimin Toplumsal Cinsiyet Konusunda Kararlığı </t>
  </si>
  <si>
    <t>Grup/arazi yönetimi, en az bir yıldan fazla bir süredir toplumsal cinsiyet ve/veya kadınların etki gücünün arttırılması konularını yönlendirmek için önlemler alıyor mu?</t>
  </si>
  <si>
    <t>İşlemlere devam edin</t>
  </si>
  <si>
    <t>1) Grubun geri kalanıyla paylaşılacak toplumsal cinsiyet eşitliği ve kadınların etki gücünün arttırılması hakkında bir prensip formüle edin.
2) Grup/arazi yönetiminin toplumsal cinsiyet hakkında bir eğitim kursu alması (örneğin çevrimiçi Rainforest Alliance toplumsal cinsiyet eğitimi modülü).
3) Toplumsal cinsiyet anlayışını gruba entegre etmeye yardımcı olabilecek toplumsal cinsiyet ile ilgili kuruluşların paydaşları belirlemesi</t>
  </si>
  <si>
    <t>Gruptaki kadınların temsil edilmesi</t>
  </si>
  <si>
    <t xml:space="preserve">Kadın üreticiler, toplam grup üreticisi sayısının en az %25'ini temsil ediyor mu? </t>
  </si>
  <si>
    <t xml:space="preserve">1) Cinsiyete göre grup üreticilerinin kaydını tutun
2) Kadın üreticilerle ve üretici olmayan kişilerle görüşerek ve katılım prensibinin yardımıyla kadın katılımının neden sınırlı olduğunun nedenlerini masaya yatırın ve bunları dökümante edin. </t>
  </si>
  <si>
    <t>Daha yüksek kademe fonksiyonlarda temsil edilme</t>
  </si>
  <si>
    <t>Kadınlar şu anda eğitmenler, amirler, yönetim personeli ve/veya grup veya arazi yönetimi bünyesindeki diğer üst kademe fonksiyonlarda eşit şekilde temsil ediliyor mu (kadın üreticilerin veya işçilerin toplam yüzdesine ilişkin olarak)?</t>
  </si>
  <si>
    <t>1) Cinsiyet ve pozisyon türüne göre bütün personel pozisyonlarının kayıtlarını tutun
2) Kadın eğitmenler, amirler, yönetim kadrosu ve diğer yüksek kademe fonksiyonlar için asgari bir pay belirleyin.  (Kadın üretici veya işçi/çalışan oranı %50'den fazla olan gruplar veya araziler için, kadınların temsil edilme oranın en az %50 olması gerekir, bu oranın % 50'den fazla olması ise gerekli değildir).
3) Eğitmen, amir veya diğer yüksek kademe fonksiyonlara uygun olması gereken kadın üreticilere veya işçilere/çalışanlara yönelik eğitimler düzenleyin.
4) İş ilanlarının erkek VE kadın üreticilere ve işçilere/çalışanlara ulaştığından ve iş gerekliliklerinin kadın üreticiler ve işçiler/çalışanlar için karşılanabilir olduğundan emin olun
5) İşe alım sürecine dahil olan yönetim personeline, farkında olmadan yapılan önyargı ve toplumsal cinsiyete dayalı ayrımcı uygulamaların önüne geçme metodolojileri konusunda eğitim verin</t>
  </si>
  <si>
    <t>Kadın üreticilerin eğitimlere katılımı</t>
  </si>
  <si>
    <t>Kadın işçiler/grup üreticileri şu anda eğitimlere eşit şekilde katılıyor mu (kadın üreticilerin veya işçilerin toplam yüzdesine kıyasla)?</t>
  </si>
  <si>
    <t>Eğitime katılan kişilerin cinsiyete göre düzenlenmiş kayıtlarını tutun ve kadın işçiler ile üreticilerin eşit katılımının sürekliliğini izleyin</t>
  </si>
  <si>
    <t>1) Eğitime katılan kişilerin cinsiyete göre düzenlenmiş kayıtlarını tutun
2) Kadın üreticiler ve işçilerle birlikte, eğitimlere katılımlarının önünde engel teşkil eden unsurların neler olduğunu kontrol edin
3) Eğitimleri kadınların kolayca katılabileceği günlerde/saatlerde/yerlerde gerçekleştirin ve onları eğitimlere bizzat davet edin.</t>
  </si>
  <si>
    <t>Erkek üreticilerin eşlerini veya diğer kadın aile işçileri, eğitim faaliyetlerine yaygın olarak katılıyor mu?</t>
  </si>
  <si>
    <t>1) Erkek üreticilerin eşlerini ve/veya diğer kadın aile işçilerini eğitimlere davet edin
2) Toplantılarda, erkek üreticilerin eşlerinin ve/veya diğer kadın aile işçilerinin erkek üreticilere yönelik eğitimlere katılımlarının önemini açıklayın</t>
  </si>
  <si>
    <t>5.7 Konaklama ve yaşam koşulları</t>
  </si>
  <si>
    <t>İklim rejiminde veya yoğun çalışma gerektiren dönemlerde, işçilere sağlanan konaklama koşulları konusunda uyarlanabilir önlemler almanızı gerektirecek değişiklikler var mı?</t>
  </si>
  <si>
    <t>1) İklime bağlı nedenlerden:  Örneğin evleri, su baskınları, sızıntı, ısı vb. riskler açısından kontrol edin. Geliştirmek için önlemler alın.
2) Gelen iş gücü miktarı için: Bütün işçiler için yeterli alan ve yeterli havalandırma olup olmadığını; konaklama tesislerinde cinsiyete göre yeterli seviyede ayırma yapılıp yapılmadığını kontrol edin. Geliştirmek için önlemleri alın.</t>
  </si>
  <si>
    <t>Çevre</t>
  </si>
  <si>
    <t>6.1.3 / 6.1.4 HCV değerlendirmesi</t>
  </si>
  <si>
    <t>Arazinin veya bir arazi grubunun, El Değmemiş Orman Arazileri'ne mesafesi 5 km'den az mı?</t>
  </si>
  <si>
    <t xml:space="preserve">Üreticilerin (ve ikamet eden personelin), ağaç kesimi, bitki örtüsünün temizlenmesi veya yakılması, büyükbaş hayvan otlatılması, arazi dışındaki daha geniş bölgede avlanma/toplama dahil bütün faaliyetlerini listeleyin ve yapıyı veya bir IFL'nin tür bileşimini bozabilecek herhangi bir faaliyeti durdurun veya yeniden yönlendirin. </t>
  </si>
  <si>
    <t>Arazinin veya arazi grubunun, belirlenmiş bir Sit Alanı'na (PA), Başlıca Biyolojik Çeşitlilik Alanı'na (KBA), Ramsar alanına veya UNESCO Dünya Mirası sit alanına mesafesi 2 km veya daha az mı?</t>
  </si>
  <si>
    <t>Alanın temel koruma özelliklerinin (alanın korunmasının veya PA, KBA veya Ramsar alanı olarak sınıflandırılmasının nedeni olan değerler) tehdit altında olmadığından emin olun</t>
  </si>
  <si>
    <t xml:space="preserve">Yerel topluluklar, arazide yasal veya göreneksel haklara sahip mi? </t>
  </si>
  <si>
    <t>a) Etkilenen toplulukla birlikte katılımcı ve bütünlüklü bir şekilde arazide, arazinin yerel topluluk tarafından kullanımının haritasını çıkarın;
b) Bu kaynaklar veya bu kaynakları destekleyen yaşam alanı üzerindeki arazi işletme faaliyetlerinden kaynaklanan doğrudan ve dolaylı etkileri belirleyip ve azaltın;
c) Özgür, Önceden ve Bilgilendirilmiş Rıza prensiplerini kullanarak bu gibi alanların kullanımı ve yönetimi konusunda topluluklarla yapılan anlaşmaları resmileştirin ve süreci dökümante edin (gereklilik 5.8.1).</t>
  </si>
  <si>
    <t>Ortak kullanım arazilerini, sertifikalı ürünün üretimi veya işlenmesiyle ilgili amaçlar doğrultusunda (örneğin kereste toplama) kullanıyor musunuz?</t>
  </si>
  <si>
    <t>a) Ortak kullanım arazilerinden gelen kaynakları kullanan ve sertifikalı ürünlerin yetiştirilmesi veya işlenmesi ile ilgili mevcut veya planlanan kurutma, kulübe inşa edilmesi vb. gibi bütün uygulamaları tanımlayın ve açıklayın;
b) Bu faaliyetlerin bitki örtüsü yapısını veya topluluğun arazi kullanımını mı etkileyip etkilemediğini değerlendirin;
c) Arazi işletme faaliyetlerini genişletirken veya çeşitlendirirken olumsuz etkileri hafifletmek ve ortak kullanım arazilerinin kaynaklarına bağlı olmaktan kaçınmak için yöntemler arayın</t>
  </si>
  <si>
    <t xml:space="preserve"> 10.000 hektardan büyük</t>
  </si>
  <si>
    <t>El Değmemiş Orman Arazileri (IFL), Başlıca Biyolojik Çeşitlilik Alanları (KBA'lar) (vb.) veya toplulukların göreneksel hakları hakkındaki sorulara evet cevabı verdiniz mi?</t>
  </si>
  <si>
    <r>
      <rPr>
        <b/>
        <sz val="10"/>
        <color rgb="FF000000"/>
        <rFont val="Calibri"/>
        <family val="2"/>
        <scheme val="minor"/>
      </rPr>
      <t>Arazi 10.000 hektardan büyükse</t>
    </r>
    <r>
      <rPr>
        <sz val="10"/>
        <color rgb="FF000000"/>
        <rFont val="Calibri"/>
        <family val="2"/>
        <scheme val="minor"/>
      </rPr>
      <t xml:space="preserve">
a) HCV değerlendirmesi yapması için bir HCVRN Lisanslı Değerlendirme Uzmanını görevlendirin;
b) Rapordaki tavsiyelere dayalı olarak HCV Yönetim ve İzleme planı geliştirip uygulayın;
c) Arazi dışındaki tehditlerin arazi sınırları içindeki HCV'leri nasıl etkileyebileceğini göz önünde bulundurun.</t>
    </r>
    <r>
      <rPr>
        <sz val="10"/>
        <color rgb="FF000000"/>
        <rFont val="Calibri"/>
        <family val="2"/>
        <scheme val="minor"/>
      </rPr>
      <t xml:space="preserve"> </t>
    </r>
    <r>
      <rPr>
        <sz val="10"/>
        <color rgb="FF000000"/>
        <rFont val="Calibri"/>
        <family val="2"/>
        <scheme val="minor"/>
      </rPr>
      <t>Bu gibi tehditleri daha geniş bir arazi düzenlemesi kapsamında yönlendirmek ve azaltmak için komşu üreticiler ve topluluklarla iletişime geçme fırsatlarını kollayın;
d) Soru 4'e 'Evet' cevabını verdiyseniz (ortak kullanım arazilerinin kullanımı) etkilenen topluluklarla işbirliği içinde yönetim ve izleme planınızı geliştirin</t>
    </r>
  </si>
  <si>
    <t xml:space="preserve">6.2 Doğal ekosistemlerin ve bitki örtüsünün korunması ve geliştirilmesi </t>
  </si>
  <si>
    <t>Ekosistem Bağlantısı</t>
  </si>
  <si>
    <t xml:space="preserve">Doğal ekosistemler ve doğal bitki örtüsü, arazi düzenleme koridorlarıyla birbirine bağlı mı? </t>
  </si>
  <si>
    <t>1) Mevcut ekosistem parçalarını yaşam alanı veya arazi koridorlarıyla birleştirmeyi planlayın.
2) Arazi faaliyetlerinin zarar vermesini önlemek ve tarımsal kimyasal "uygulama dışı bölgeleri" zorunlu tutmak için mevcut ekosistem parçalarının etrafındaki tampon bölgeleri muhafaza edin ve geliştirin.</t>
  </si>
  <si>
    <t>Grup üreticilerinin bu arazi düzenleme koridorları hakkında bilgi sahibi olduğundan ve bunların bakımı konusunda eğitildiğinden emin olun.</t>
  </si>
  <si>
    <t>YENİ</t>
  </si>
  <si>
    <t>hayır/bilmiyorum</t>
  </si>
  <si>
    <t>doğal bitki örtüsü</t>
  </si>
  <si>
    <t>Çitler, ağaç sınırları, akarsuya kıyısı olan tampon bölgeler ve ormanlar da dahil olmak üzere arazideki bütün doğal ekosistemlerin tür çeşitliliğine sahip olmasını ve çoğunluğunun lokal ortama adapte olmuş türlerden oluşmasını bekliyor musunuz?</t>
  </si>
  <si>
    <t>Mevcut doğal bitki örtüsünü koruyun; Doğal bitki örtüsüne sahip toplam arazi alanının 6.2.2-6.2.6'daki kriterleri karşıladığından emin olun.</t>
  </si>
  <si>
    <t xml:space="preserve">Çitler, ağaç sınırları, akarsuya kıyısı olan tampon bölgeler ve ormanlar da dahil olmak üzere arazi üzerindeki bütün doğal ekosistemlerin lokal ortama adapte olmuş bitki örtüsü içerip içermediğini araştırın. İçermemesi durumunda; ormanlar, akarsuya kıyısı olan tampon bölgeler, çitler ve ağaç sınırları da dahil olmak üzere arazi üzerindeki doğal ekosistemlerde doğal bitki örtüsü oranını arttırmak için dikilebilecek/ekilebilecek uygun türleri belirleyin. </t>
  </si>
  <si>
    <t>İşletme arazisi üzerinde bulunan orman</t>
  </si>
  <si>
    <t>Ormanlar</t>
  </si>
  <si>
    <t xml:space="preserve"> arazi üzerindeki sulak alanlar</t>
  </si>
  <si>
    <t>Su Yolları, Su Kaynakları ve Sulak Alanlar</t>
  </si>
  <si>
    <t>Sadece arazide/grupta sulak alanlar varsa cevaplayın --
Sulak alanlar yılın herhangi bir zamanında taşkın sularını depoluyor veya emiyor mu?</t>
  </si>
  <si>
    <t>Sulak alanların ve aktif longozların belirlenmesi ve yönetilmesini planlayın ve üretim veya işleme faaliyetlerinin longoza zarar vermesini önleyin</t>
  </si>
  <si>
    <t>arazi üzerindeki sulak alanlar</t>
  </si>
  <si>
    <t>arazi üzerindeki otluk alanlar/meralar veya doğal olmayan çöller</t>
  </si>
  <si>
    <t>Otluk Alanlar, Meralar ve Doğal Olmayan Çöller</t>
  </si>
  <si>
    <t>Sadece arazide/grupta otluk alanlar/meralar veya doğal olmayan çöller varsa cevaplayın --
Otluk alanlar/meralar veya doğal olmayan çöl alanlarında, yakındaki su yollarını erozyona uğratma riski taşıyan büyük çıplak araziler bulunuyor mu?</t>
  </si>
  <si>
    <t>Ek doğal toprak örtücü bitkiler (otlar, çalılar, ağaçlar) ekin/dikin ve erozyona karşı koruma önlemleri alın.</t>
  </si>
  <si>
    <t>Bölgeyi erozyon açısından izleyin ve gerekli erozyonla mücadele önlemlerini uygulayın. Mevcut bütün yerel bitki örtüsünü koruyun ve geliştirin.</t>
  </si>
  <si>
    <t xml:space="preserve"> kalıcı olarak nadasa bırakılan topraklar</t>
  </si>
  <si>
    <t>Nadasa Bırakılan Topraklar</t>
  </si>
  <si>
    <t>Sadece arazide/grupta nadasa bırakılan topraklar varsa cevaplayın --
Kalıcı olarak nadasa bırakılan topraklarda ağaçlar doğal yollardan mı ıslah ediliyor?</t>
  </si>
  <si>
    <t>kalıcı olarak nadasa bırakılan topraklar</t>
  </si>
  <si>
    <t xml:space="preserve">Birbirini izleyen uygun bir rejime göre yerel çimen, çalı ve ağaç türlerini dikerek/ekerek nadasa bırakılan toprağı yeniden bitkilendirin </t>
  </si>
  <si>
    <t xml:space="preserve">İklim Değişikliği </t>
  </si>
  <si>
    <t>İklim değişikliği riskleri</t>
  </si>
  <si>
    <t>Yönetim, amirler ve/veya teknik personel, iklim değişikliğinin geçim kaynakları ve üretim sistemleri üzerinde oluşturduğu riskleri ve etkileri değerlendirme konusunda eğitiliyor mu?</t>
  </si>
  <si>
    <t>İklim değişikliği riskleri ve bunların tarımsal üretim sistemleri ve geçim kaynakları üzerindeki etkileri hakkında daha geniş kapsamlı eğitim/farkındalık arttırma.</t>
  </si>
  <si>
    <t>Yönetim, amirler ve/veya teknik personel, geçim kaynakları ve arazi işletme sistemleri üzerindeki en önemli iklim değişikliği tehditlerini/risklerini/etkilerini (mevcut ve öngörülen) belirledi mi?</t>
  </si>
  <si>
    <t>Rainforest Alliance İklim Değişikliği risk değerlendirme aracını temel alarak en önemli iklim risklerini belirlemek ve açıklamak için Rainforest Alliance iklim değişikliği risk değerlendirmesini gerçekleştirin.</t>
  </si>
  <si>
    <t xml:space="preserve">Yönetim, amirler ve/veya teknik personelin, adaptasyon stratejileri geliştirmek ve kullanmak için ilgili iklim değişikliği bilgilerine, becerilerine ve hizmetlerine erişimi var mı?  </t>
  </si>
  <si>
    <t>Uyarlanabilir kapasiteyi ve dayanıklılığı geliştirmek için mevcut bilgiler, erken uyarı sistemleri, destek araçları ve kaynaklara erişim için eşit hakların önemi hakkında farkındalık arttırma.</t>
  </si>
  <si>
    <t>Aşırı hava şartları ve bunların potansiyel etkilerinin (örneğin tahliye planı) üstesinden gelmek için acil durum önlemleri geliştirilmiş ve mevcut mu?</t>
  </si>
  <si>
    <t>Risk haritasına dayalı olarak ve uygun olan yerlerde haneler ve/daha geniş topluluk konumları için (örneğin heyelan riski taşıyan dik yamaçlarda bulunan haneler) bir acil durum müdahale planı geliştirin.</t>
  </si>
  <si>
    <t>Aşırı hava şartları ve bunların potansiyel etkilerinin (örneğin tahliye planı) üstesinden gelmeye yönelik acil durum önlemleri grup üreticileri tarafından biliniyor mu?</t>
  </si>
  <si>
    <t>Risk haritasına (Standart gerekliliği 1.2.10) dayalı olarak ve uygun olan yerlerde risk altındaki grup üreticileri için (örneğin heyelan riski taşıyan dik yamaçlarda bulunan topluluklar) olası müdahale planları konusunda farkındalığı arttırın.</t>
  </si>
  <si>
    <t>Hafifletme önlemi
("düşük, orta, yüksek risk" ülkenizde ve ürününüzde geçerli olan Çocuk İşçiliği ve Zorla Çalıştırma için Rainforest Alliance Risk Haritasını ifade eder)</t>
  </si>
  <si>
    <t>&lt;- Büyük araziler (bireysel ve gruba dahil) ve bireysel olarak sertifikalandırılan küçük araziler için "Büyük" seçiniz.</t>
  </si>
  <si>
    <t>Cevap</t>
  </si>
  <si>
    <t>Translations</t>
  </si>
  <si>
    <t>Ek S3</t>
  </si>
  <si>
    <t>Risk Değerlendirme Aracı</t>
  </si>
  <si>
    <t>Çeviri Konusunda Sorumluluk Reddi </t>
  </si>
  <si>
    <t>Çeviride yer alan bilgilerin tam anlamlarına ilişkin herhangi bir sorunuz olduğunda netleştirmek için lütfen resmi İngilizce versiyona başvurun. Çeviriden kaynaklanan uyuşmazlıklar veya anlam farkları bağlayıcı değildir ve denetim veya sertifikasyon açısından herhangi bir etkisi yoktur.</t>
  </si>
  <si>
    <t>Daha fazla bilgi edinmek mi istiyorsunuz? </t>
  </si>
  <si>
    <r>
      <rPr>
        <sz val="10"/>
        <color theme="1"/>
        <rFont val="Century Gothic"/>
        <family val="2"/>
      </rPr>
      <t xml:space="preserve">Rainforest Alliance hakkında daha fazla bilgi edinmek için, </t>
    </r>
    <r>
      <rPr>
        <sz val="10"/>
        <color rgb="FF1A52C2"/>
        <rFont val="Century Gothic"/>
        <family val="2"/>
      </rPr>
      <t>www.rainforest-alliance.org</t>
    </r>
    <r>
      <rPr>
        <sz val="10"/>
        <color theme="1"/>
        <rFont val="Century Gothic"/>
        <family val="2"/>
      </rPr>
      <t xml:space="preserve"> sitesine bakın veya </t>
    </r>
    <r>
      <rPr>
        <sz val="10"/>
        <color rgb="FF1A52C2"/>
        <rFont val="Century Gothic"/>
        <family val="2"/>
      </rPr>
      <t>info@ra.org</t>
    </r>
    <r>
      <rPr>
        <sz val="10"/>
        <color theme="1"/>
        <rFont val="Century Gothic"/>
        <family val="2"/>
      </rPr>
      <t xml:space="preserve"> adresiyle iletişime geçin</t>
    </r>
    <r>
      <rPr>
        <sz val="10"/>
        <color theme="1"/>
        <rFont val="Century Gothic"/>
        <family val="2"/>
      </rPr>
      <t> </t>
    </r>
  </si>
  <si>
    <t>Döküman Adı:</t>
  </si>
  <si>
    <t>Döküman Kodu:</t>
  </si>
  <si>
    <t>Versiyon:</t>
  </si>
  <si>
    <t>Lütfen Ek S3 Risk Değerlendirme Aracı'nın aşağıdaki Dosyaları içerdiğini dikkate alın:</t>
  </si>
  <si>
    <t>Ek S3 Risk Değerlendirme Aracı</t>
  </si>
  <si>
    <t>a. Ek S3 Risk Değerlendirme Aracı
b. Ek S3. Kısım 1.3.5. İklim Değişikliği konusunda Detaylı Risk Değerlendirmesi
c. Ek S3. Kısım 1.6.3. Toplumsal Cinsiyet konusunda Detaylı Risk Değerlendirmesi
c. Ek S3. Kısım 5.1.5 Değerlendirme ve Yönlendirme konusunda Detaylı Risk Değerlendirmesi</t>
  </si>
  <si>
    <t>İlk yayın tarihi:</t>
  </si>
  <si>
    <t>Revizyon tarihi:</t>
  </si>
  <si>
    <t>Dökümanın geçerliliğinin başladığı tarih:</t>
  </si>
  <si>
    <t>Dökümanın geçerliliğinin sona erdiği tarih:</t>
  </si>
  <si>
    <t>1 Temmuz 2020</t>
  </si>
  <si>
    <t>30 Nisan 2021</t>
  </si>
  <si>
    <t>Bildirilinceye kadar</t>
  </si>
  <si>
    <t xml:space="preserve">Geliştiren: </t>
  </si>
  <si>
    <t xml:space="preserve">Onaylayan: </t>
  </si>
  <si>
    <t>Rainforest Alliance Standartlar ve Güvence Departmanı</t>
  </si>
  <si>
    <t>Standartlar ve Güvence Müdürü</t>
  </si>
  <si>
    <t>Bağlantılı olduğu dökümanlar:</t>
  </si>
  <si>
    <t>Yerini aldığı dökümanlar:</t>
  </si>
  <si>
    <t>SA-S-SD-4-V1 Ek S3: Risk Değerlendirme Aracı</t>
  </si>
  <si>
    <t xml:space="preserve">Aşağıdakilere uygulanır: </t>
  </si>
  <si>
    <t>Sertifika Sahipleri</t>
  </si>
  <si>
    <t>Ülke/Bölge:</t>
  </si>
  <si>
    <t>Ürün:</t>
  </si>
  <si>
    <t xml:space="preserve">Sertifikasyon Türü: </t>
  </si>
  <si>
    <t>© 2021 Rainforest Alliance. Bütün hakları saklıdır.</t>
  </si>
  <si>
    <t>Rainforest Alliance sertifikasyon sistemi kapsamındaki bütün ürünler; bkz. Sertifikasyon Kuralları.</t>
  </si>
  <si>
    <t>Bu içeriğin, Rainforest Alliance'ın önceden yazılı izni alınmadan çoğaltılması, değiştirilmesi, dağıtılması veya yeniden yayınlanması dahil herhangi bir şekilde kullanılması kesinlikle yasaktır.</t>
  </si>
  <si>
    <t>Standarttaki Gereklilikler</t>
  </si>
  <si>
    <t>Risk Soruları</t>
  </si>
  <si>
    <t>Rainforest Alliance tarafından tavsiye edilen, yönetim planına dahil edilecek risk hafifletme önlemleri
(Not: Bağlam için daha uygun olduğu düşünülürse alternatif risk hafifletme önlemlerine izin verilir)</t>
  </si>
  <si>
    <t>Sertifika sahibinin kendi risk hafifletme faaliyetleri</t>
  </si>
  <si>
    <t xml:space="preserve">Şikayet mekanizması ve değerlendirme ve yönlendirme komisyonu hakkındaki bilgiler bütün bireyler, işçiler, topluluklar ve/veya sivil toplum tarafından görünür ve erişilir durumda mı? </t>
  </si>
  <si>
    <t>Bilgilerin doğruluğunu koruduğundan, görünür ve herkes tarafından erişilir olduğundan emin olmak için herkese açık gösterimi, yerel ve geçici işçilerin dilleri de dahil olmak üzere, düzenli olarak kontrol edin ve güncelleyin</t>
  </si>
  <si>
    <t>Bireylerin, işçilerin, toplulukların ve/veya sivil toplumun, çözülmesini istedikleri bir şikayetleri olduğunda şikayet mekanizmasına ve değerlendirme ve yönlendirme komisyonuna nasıl ve nereden erişebilecekleri konusunda kendi dillerindeki pratik bilgilere erişmelerini sağlayın.</t>
  </si>
  <si>
    <t xml:space="preserve">Eşit fırsatlar ve ayrımcılığın önlenmesi </t>
  </si>
  <si>
    <t xml:space="preserve">Sertifika sahibinin işletmelerinde veya yakınında aşağıdaki topluluklardan herhangi biri mevcut mu?
Göçmen işçiler (yabancı veya yerli); belirli etnik azınlıklar; yerli halklar; ülke ve bölgedeki baskın dili konuşamayan kişiler </t>
  </si>
  <si>
    <t>1) Bu topluluklardan olan üreticilerin sertifika sahibinin işletmelerinde çalışıp çalışmadıklarını belirleyin.
2) Yönetimin mevcut nüfus türleri hakkında bilgi sahibi olduğundan ve nüfus türlerinin özelliklerini kaydettiğinden emin olun: nüfus türü, sayısı (tahmin), dili ve ilgili yerlerde diğer özellikleri</t>
  </si>
  <si>
    <t xml:space="preserve"> Şikayet Komisyonu, özellikle cinsel tacize ilişkin olarak bir güvenilir kişinin/kuruluşun iletişim bilgilerini işçilerle paylaştı mı?</t>
  </si>
  <si>
    <t xml:space="preserve">Hayır </t>
  </si>
  <si>
    <t xml:space="preserve">Yönetim, şiddet ve tacizi (cinsel taciz dahil olmak üzere) önlemek için düzenli olarak hedefe dönük önlemler alıyor mu? </t>
  </si>
  <si>
    <t>Aşağıdaki önlemlerden en az birini uygulayın:
- Eğitmenlerin, teknik personelin ve işçilerle doğrudan temas halinde olan diğer kişilerin saygılı davranış ve işyerinde şiddet ve taciz kavramları konusunda eğitilmesi
- İşçilerin saygılı davranış ve işyerinde şiddet ve taciz kavramları konusunda eğitilmesi
Lütfen unutmayın: Çoğu durumda işyerinde şiddet ve taciz, kadınların karşı karşıya kaldığı durumlarla ilişkili olacaktır. Ancak erkekler de risklerle karşı karşıya kalmaktadır. Cevaplarınızın cinsiyetinden bağımsız olarak bütün işçilerle ilgili riskleri kapsadığından emin olun.</t>
  </si>
  <si>
    <t>18 yaşın altındaki bütün işçiler için dosyada kimlik dökümanlarının yer alıp almadığını doğrulamak için yılda bir kez inceleme yapın</t>
  </si>
  <si>
    <t>1) İşletmedeki bütün genç işçilerin yaşlarını doğrulayın ve bunu yaparken çocukların korunmasına ve mahremiyet haklarına saygı gösterin
2) Tarım iş aracıları tarafından işe alınmış olanlar da dahil olmak üzere, işyerindeki yeni işe alınan bütün kişilerin kimliklerini ve yaşlarını doğrulamak için bir sistem geliştirin ve hayata geçirin. 
3) Sistemin kararları; kimlik dökümanlarına, okul ve tıbbi kayıtlar dahil olmak üzere doğrulanabilir biçimdeki kimlik kanıtlarına dayandırdığından emin olun. Yaş doğrulama sistemine okul kaydını ve durumunu ekleyin. 
4) Çocukların hangi yaştan itibaren ve hangi koşullar altında çalışabileceğine dair bilgiler ve bunların personele ve işçilere açıkça bildirilmesini sağlayın.</t>
  </si>
  <si>
    <t xml:space="preserve">Yönetim, işletmede/işletmelerde gerçekleşen ve genç işçiler için tehlikeli olabilecek herhangi bir işi, işlemi veya diğer çalışma koşullarını listeledi mi? </t>
  </si>
  <si>
    <t xml:space="preserve">1) Tehlikeli işleri/işlemleri listeleyin ve bütün amirlerin, 18 yaşından küçük işçilerin bunları yapamayacağının farkında olmasını sağlayın. 
2) 18 yaşından küçük işçilerin tehlikeli işlerde/işlemlerde gerçekten çalışıp çalışmadığını kontrol edin. </t>
  </si>
  <si>
    <t>1) İlgili herhangi bir ulusal politika veya yasayla uyumlu olacak şekilde, 18 yaşın altındakilerin yapmasının yasak olduğu işlerin ve çalışma süreçlerinin bir listesini hazırlayın. Listenin tehlikeli maddeler, tehlikeli ekipman, yüksekte çalışma ve/veya ağır yüklerin kaldırılmasına ilişkin işleri kapsadığından emin olun. İş listesi ayrıca genç işçilerin geceleri veya okul saatlerinde çalışmasına izin verilmediğini açıkça belirtmelidir.
2) Ulusal yasa ve politikalar bakımından güncel olduğundan emin olmak adına listeyi her dönem gözden geçirin
3) Önemli tehlikeleri saptamak ve genç işçiler için maruziyeti ortadan kaldırmak veya azaltmak amacıyla önerilen adımları (örneğin makineler, keskin aletler, zararlı maddeler, yüksekte çalışma, ağır yük taşıma, geceleyin çalışma ile ilgili tehlikeleri ortadan kaldırılması) belirlemek için bütün büyük kapsamlı arazi faaliyetlerinin sağlık ve güvenlik incelemesini/risk değerlendirmesini gerçekleştirin. 
4) Bütün amirlerin tehlikeli işler listesinden ve genç işçilerin hangi işleri yapmalarına izin verildiğinden haberdar olduğundan emin olun. 
5) Genç işçilerle ekip halinde çalışan işçileriniz/çalışanlarınız başta olmak üzere, genç işçilerin hangi işleri hangi yaştan itibaren yapmalarına izin verildiği konusunda işçileriniz/çalışanlarınız için farkındalık oluşturun</t>
  </si>
  <si>
    <t xml:space="preserve">Yerel okulla koordineli şekilde çalışın ve arazide yaşayan çocukların okulu bırakması veya çok düzensiz bir şekilde okula gitmesi durumunda bilgilendirilmeyi talep edin [bu sürecin ulusal veri koruma yasalarına uygun şekilde yürütülmesini sağlayın] </t>
  </si>
  <si>
    <t>İşletmede yaşayan çocukların eğitime erişimine destek olmak için yerel eğitim müdürlüğü ve yerel STK'lar ile birlikte çalışmalar yürütün; mümkün olduğu yerlerde yerel eğitim müdürlüğü tarafından idare edilen ve küçük çocuklar için işletme bünyesinde güvenli ulaşımı düzenlemeyi veya uydu sınıf konseptini desteklemeyi gündeminize alın</t>
  </si>
  <si>
    <t xml:space="preserve">İşletmede 18 yaşından küçüklerin çalışması riski var mı?
</t>
  </si>
  <si>
    <t>Çocuk işçiliğini izleme süreci geliştirin
1) İşletmede kaydı bulunan 18 yaşından küçük bütün işçilerin çalışmalarını denetlemek ve 18 yaşın altındaki işçilerin sağlık ve okula devam durumunu izlemek için personel atayın
2) Sorumlu personel, genç işçilere okul saatleri içinde veya geceleri/okula gittikleri günler dışındaki zamanlarda yeterli dinlenme süreleri olmaksızın tehlikeli işler verilmediğinden ve bu işlere dahil edilmediklerinden emin olmak için 18 yaşından küçüklerin çalıştığı yerleri kontrol eder. Sıklık, risk seviyesine dayanmalıdır (örneğin risk ne kadar yüksekse, izleme sıklığı o kadar yüksek olmalıdır). Bu yerlere yapılan ziyaretlerden elde edilen bulguları kaydedin. 
3) Çocukları çocuk işçiliğinden uzak tutarken Rainforest Alliance İyileştirme aracını takip edin; çocuklarının çalışmamasına bağlı gelir kaybı yaşayan ailelerin uğrayacağı zararı en aza indirmek konusunda özenli davranın. Amirler ve işçiler, Rainforest Alliance Standardı ve ulusal yasalar uyarınca, çocukların bireysel olarak işe alınabilecekleri yaş da dahil olmak üzere, genç işçilerin işe alınmasına ilişkin prensip hakkında bilgilendirilir.</t>
  </si>
  <si>
    <t>1) Amirleri ve işçileri, Rainforest Alliance Standardı ve ulusal yasalar uyarınca, çocukların bireysel olarak işe alınabilecekleri yaş da dahil olmak üzere, genç işçilerin işe alınmasına ilişkin prensip hakkında bilgilendirin.
2) Çocukların çalışma, sağlık ve okula devamlılık düzenlerinin gözetilmesini sürdürmek ve denetçiler, amirler ve işe alınan işçilerin kendileri arasında çocuk işçiliği prensibi konusunda farkındalığı korumak adına çocuk işçiliğini gözlemleyecek yetkililer (işletmenin/işletmelerin tamamını etkin şekilde kapsayıp gözlemlemek için yeterli sayıda) atayın.</t>
  </si>
  <si>
    <t>Yönetim, işçileri işe almak için tarım iş aracıları kullanıyor mu?</t>
  </si>
  <si>
    <t>1) Tarım iş aracılarını kaydetmeye veya bunlara lisans vermeye yönelik resmi bir sistemin mevcut olup olmadığını kontrol edin. Mevcut olması durumunda, kullanılan bütün tarım iş aracıları kayıtlı/lisanslı olmalı ve kayıt/lisans numaraları dökümante edilmelidir.
2) Yönetimin, işe alımla ilgili bütün ücretleri ve maliyetleri tarım iş aracılarına ödediğinden, işçilerin işe alma ücretleri veya maliyetleri ödemediğinden emin olun.
3) İşçiler gözetimleri altında olduğu sürece bütün ücret ve sözleşme (5.3) ve çalışma koşulları (5.5) gerekliliklerine uymaları gerektiğini tarım iş aracılarına bildirin.
4) Devlet kurumları aracılığıyla tarım iş aracısının kaydının/lisansının hala geçerli ve yasalara uygun olduğunu teyit edin.
5) Bütün tarım iş aracılarıyla; kayıt/lisans numarasının dökümante edildiğine, araziden/grup yönetiminden tarım iş aracısına ödenen ücretlere/masraflara, işçilerden işe alma ücreti alınmasının yasak olduğuna, hileli şekilde/zorlayıcı yöntemlerle işe alma uygulamaları kullanmanın yasak olduğuna ve 5.3 ve 5.5'e uygun hareket etmenin gerektiğine dair yazılı sözleşmeler imzalayın.
6) Tarım iş aracılarıyla sözleşmelerin mevcut olup olmadığını, değerlendirme ve yönlendirme yaklaşımı yoluyla da kontrol edin.
7) İşçilerin işe alımı sırasında, işçilere vaat edilen ücretleri ve diğer çalışma koşullarını (dolandırıcılığın söz konusu olup olmadığını) ve işçilerin tarım iş aracılarına borçlanıp borçlanmadıklarını doğrulamaya yarayan bir süreç oluşturun.
8) Değerlendirme ve yönlendirme yaklaşımı yoluyla da tarım iş aracılarının hileli şekilde veya zorlayıcı yöntemlerle işe alma uygulamaları kullanmadığını doğrulayın.</t>
  </si>
  <si>
    <t>Yönetim işçilere üretim/pay/parça başına, en azından yılın bazı dönemlerinde olmak üzere, ödeme yapıyor mu?</t>
  </si>
  <si>
    <t>1) Yönetim, parça başına ücret alan işçilere en azından geçerli asgari ücretin ödenmesini hesaplayacak/sağlayacak bir sisteme sahiptir.
Yönetim her işçi için; çalışılan saatleri, üretilen hacmi, ücret ve kesinti hesaplamalarını ve ödenen ücretleri gösteren dökümantasyona sahiptir.
3) Her ödemede işçilere bu bilgileri gösteren ücret hesap pusulası verilir.
4) İşçiler işe alım sırasında, ücret hesaplamalarıyla ilgili herhangi bir şikayetleri/soruları olması durumunda, yönetimin prosedürleri hakkında bilgilendirilir. Bu, Şikayet Mekanizmasını kullanabilecekleri hakkında işçilerin bilgilendirilmesini de içermelidir. Bu bildirim, işçilerin konuştuğu dil(ler)de yapılmalıdır.</t>
  </si>
  <si>
    <t xml:space="preserve">Evet </t>
  </si>
  <si>
    <t xml:space="preserve">
Güvenlik görevlilerini işçi hakları konusunda (örneğin işletmede yaşayan işçilerin çalışma saatleri dışında işletmeye girip çıkma hakkı olması gibi konularda) eğitin.</t>
  </si>
  <si>
    <t>İşletmede, askeri yetkililer veya hapishane yetkilileri tarafından işe alınan/işçi olarak getirilen işçiler bulunuyor mu?</t>
  </si>
  <si>
    <t>1. Askeri yetkililerin çalıştırmak üzere askeri personeli seferber etmesi bir tür zorla çalıştırmadır. İşletmelerde bu tür çalıştırma uygulanmadığından emin olun.
2. İşletmede çalışan mahkumların çalışmaya rıza gösterdiğinden ve bu rızanın dökümante edildiğinden emin olun.
3. Cezaevi işçilerinin sözleşmeler, ücret, çalışma koşulları ve Rainforest Alliance Standardı'ndaki diğer bütün korumalar açısından diğer bütün işçilerle aynı şekilde muamele görmesini sağlayın.</t>
  </si>
  <si>
    <t>İşçiler yönetime veya tarım iş aracılarına para (depozito gibi) veya herhangi bir özgün döküman (pasaport gibi) veriyor mu?</t>
  </si>
  <si>
    <t>1) İşçilerin işe alma sırasında, kimliklerinin doğrulanması dışında herhangi bir depozito ödemesi veya yönetime herhangi bir kişisel döküman sunması gerekmediğinden emin olun.
2) İşçilerin, güvenli şekilde saklanması için yönetime döküman veya diğer eşyalarını vermeyi tercih ettiği durumlarda, işçilerin bu konumlara sürekli ve sınırsız erişime sahip olmasını sağlayın.</t>
  </si>
  <si>
    <t>1.6 Toplumsal Cinsiyet</t>
  </si>
  <si>
    <t>Yönetim, en az bir yıldan fazla bir süredir toplumsal cinsiyet ve/veya kadınların etki gücünün arttırılması konularını yönlendirmek için önlemler alıyor mu?</t>
  </si>
  <si>
    <t>1) Toplumsal cinsiyet eşitliği ve kadınların etki gücünün arttırılması hakkında bir prensip formüle edin ve paylaşın.
2) Yönetimin toplumsal cinsiyet hakkında bir eğitim kursu alması (örneğin çevrimiçi Rainforest Alliance toplumsal cinsiyet eğitimi modülü). 
3) Toplumsal cinsiyet anlayışını operasyona entegre etmeye yardımcı olabilecek toplumsal cinsiyet ile ilgili kuruluşların paydaşları belirlemesi</t>
  </si>
  <si>
    <t>Kadınlar şu anda eğitmenler, amirler ve/veya grup veya yönetim bünyesindeki diğer üst kademe fonksiyonlarda eşit şekilde temsil ediliyor mu (işçilerin toplam yüzdesine ilişkin olarak)?</t>
  </si>
  <si>
    <t>1) Cinsiyet ve pozisyon türüne göre bütün pozisyonlara ait kayıtları tutun
2) Kadın eğitmenler, amirler, yönetim ve diğer yüksek kademe fonksiyonlar için asgari bir pay belirleyin.
3) Eğitmen, amir veya diğer yüksek kademe fonksiyonlara uygun olması gereken kadın işçilere/çalışanlara yönelik eğitimler düzenleyin
4) İş ilanlarının erkek VE kadın işçilere/çalışanlara ulaştığından ve iş gerekliliklerinin kadın işçiler/çalışanlar için karşılanabilir olduğundan emin olun
5) İşe alım sürecine dahil olan yönetim personeline, farkında olmadan yapılan önyargı ve toplumsal cinsiyete dayalı ayrımcı uygulamaların önüne geçme metodolojileri konusunda eğitim verin</t>
  </si>
  <si>
    <t>Kadınların eğitimlere katılımı</t>
  </si>
  <si>
    <t>Kadın işçiler mevcut eğitimlere eşit şekilde katılıyor mu (kadın işçilerin toplam yüzdesine kıyasla)?</t>
  </si>
  <si>
    <t>Eğitime katılan kişilerin cinsiyete göre düzenlenmiş kayıtlarını tutun ve kadın işçilerin eşit katılımının sürekliliğini takip edin</t>
  </si>
  <si>
    <t>1) Eğitime katılan kişilerin cinsiyete göre düzenlenmiş kayıtlarını tutun
2) Kadın işçilerle birlikte, eğitimlere katılımlarının önünde engel teşkil eden unsurların neler olduğunu kontrol edin
3) Eğitimleri kadınların kolayca katılabileceği günlerde/saatlerde/yerlerde gerçekleştirin ve onları eğitimlere bizzat davet edin.</t>
  </si>
  <si>
    <t xml:space="preserve">SA-S-SD-1 Rainforest Alliance 2020 Sürdürülebilir Tarım Standardı, Arazi gereklilikleri
SA-S-SD-2 Rainforest Alliance Sürdürülebilir Tarım Standardı, Tedarik Zinciri gereklilikleri
SA-S-SD-5 Ek S4: Rainforest Alliance İyileştirme Protokolü
		</t>
  </si>
  <si>
    <t>SA-S-SD-4-V1.1TR</t>
  </si>
  <si>
    <t>Orman; bitki örtüsünün kapladığı alan, orman katmanları ve asmaların veya sarmaşıkların varlığı bakımından doğal ormanlara benziyor mu? Orman kalitesinin ölçülmesi hakkında daha fazla bilgi için Kılavuz M: Doğal Ekosistemler ve Bitki Örtüsü [Guidance M: Natural Ecosystems and Vegetation] başlıklı dökümana bakın.</t>
  </si>
  <si>
    <t>Doğal orman ıslahı ve büyümesini kolaylaştırmak için bitki örtüsünün kapladığı alanların, orman katmanlarının ve asmaların veya sarmaşıkların (örneğin açıklıklar oluşturarak, ek türler dikerek/ekerek ve gerektiğinde ürün almayı veya otlatmayı kısıtlayarak) yönetilmesini planlayın. Arazi üzerindeki ormanların yönetimi hakkında daha fazla ayrıntı için Kılavuz M: Doğal Ekosistemler ve Bitki Örtüsü [Guidance M: Natural Ecosystems and Vegetation] başlıklı belgeye bakın.</t>
  </si>
  <si>
    <t>SA-S-SD-4</t>
  </si>
  <si>
    <t>Versiyon 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</si>
</sst>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estions&quot;"/>
    <numFmt numFmtId="165" formatCode="00"/>
  </numFmts>
  <fonts count="6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name val="Calibri"/>
      <family val="2"/>
      <scheme val="minor"/>
    </font>
    <font>
      <sz val="10"/>
      <color theme="8" tint="-0.499984740745262"/>
      <name val="Calibri"/>
      <family val="2"/>
      <scheme val="minor"/>
    </font>
    <font>
      <sz val="10"/>
      <name val="Arial"/>
      <family val="2"/>
    </font>
    <font>
      <sz val="11"/>
      <color indexed="8"/>
      <name val="Calibri"/>
      <family val="2"/>
    </font>
    <font>
      <sz val="11"/>
      <color theme="1"/>
      <name val="Wingdings"/>
      <charset val="2"/>
    </font>
    <font>
      <sz val="10"/>
      <color rgb="FF000000"/>
      <name val="Calibri"/>
      <family val="2"/>
    </font>
    <font>
      <sz val="10"/>
      <color theme="1"/>
      <name val="Calibri"/>
      <family val="2"/>
    </font>
    <font>
      <sz val="10"/>
      <color rgb="FF7030A0"/>
      <name val="Calibri"/>
      <family val="2"/>
    </font>
    <font>
      <b/>
      <sz val="10"/>
      <color rgb="FFFF0000"/>
      <name val="Calibri"/>
      <family val="2"/>
      <scheme val="minor"/>
    </font>
    <font>
      <sz val="13"/>
      <color theme="1"/>
      <name val="Arial"/>
      <family val="2"/>
    </font>
    <font>
      <sz val="10"/>
      <color rgb="FFFF0000"/>
      <name val="Calibri"/>
      <family val="2"/>
      <scheme val="minor"/>
    </font>
    <font>
      <sz val="10"/>
      <color rgb="FF000000"/>
      <name val="Calibri"/>
      <family val="2"/>
      <scheme val="minor"/>
    </font>
    <font>
      <sz val="11"/>
      <color rgb="FF000000"/>
      <name val="Calibri"/>
      <family val="2"/>
      <scheme val="minor"/>
    </font>
    <font>
      <b/>
      <sz val="12"/>
      <color rgb="FFFF0000"/>
      <name val="Calibri"/>
      <family val="2"/>
      <scheme val="minor"/>
    </font>
    <font>
      <b/>
      <sz val="12"/>
      <color rgb="FFFFC000"/>
      <name val="Calibri"/>
      <family val="2"/>
      <scheme val="minor"/>
    </font>
    <font>
      <sz val="8"/>
      <name val="Calibri"/>
      <family val="2"/>
      <scheme val="minor"/>
    </font>
    <font>
      <strike/>
      <sz val="10"/>
      <color theme="1"/>
      <name val="Calibri"/>
      <family val="2"/>
      <scheme val="minor"/>
    </font>
    <font>
      <strike/>
      <sz val="10"/>
      <color rgb="FF000000"/>
      <name val="Calibri"/>
      <family val="2"/>
    </font>
    <font>
      <sz val="10"/>
      <color rgb="FF4472C4"/>
      <name val="Calibri"/>
      <family val="2"/>
      <scheme val="minor"/>
    </font>
    <font>
      <b/>
      <sz val="12"/>
      <color rgb="FF000000"/>
      <name val="Calibri"/>
      <family val="2"/>
      <scheme val="minor"/>
    </font>
    <font>
      <b/>
      <sz val="10"/>
      <color rgb="FF000000"/>
      <name val="Calibri"/>
      <family val="2"/>
      <scheme val="minor"/>
    </font>
    <font>
      <sz val="10"/>
      <color rgb="FF000000"/>
      <name val="Calibri Light"/>
      <family val="2"/>
      <scheme val="major"/>
    </font>
    <font>
      <sz val="11"/>
      <color theme="1"/>
      <name val="Calibri Light"/>
      <family val="2"/>
      <scheme val="major"/>
    </font>
    <font>
      <b/>
      <sz val="10"/>
      <color theme="1"/>
      <name val="Calibri Light"/>
      <family val="2"/>
      <scheme val="major"/>
    </font>
    <font>
      <sz val="10"/>
      <color theme="1"/>
      <name val="Calibri Light"/>
      <family val="2"/>
      <scheme val="major"/>
    </font>
    <font>
      <b/>
      <sz val="10"/>
      <color rgb="FF000000"/>
      <name val="Calibri Light"/>
      <family val="2"/>
      <scheme val="major"/>
    </font>
    <font>
      <b/>
      <sz val="10"/>
      <color rgb="FFFF0000"/>
      <name val="Calibri Light"/>
      <family val="2"/>
      <scheme val="major"/>
    </font>
    <font>
      <b/>
      <sz val="12"/>
      <color rgb="FF000000"/>
      <name val="Calibri Light"/>
      <family val="2"/>
      <scheme val="major"/>
    </font>
    <font>
      <b/>
      <sz val="20"/>
      <color theme="1"/>
      <name val="Calibri"/>
      <family val="2"/>
      <scheme val="minor"/>
    </font>
    <font>
      <b/>
      <sz val="14"/>
      <color theme="1"/>
      <name val="Calibri"/>
      <family val="2"/>
      <scheme val="minor"/>
    </font>
    <font>
      <sz val="14"/>
      <color theme="1"/>
      <name val="Calibri"/>
      <family val="2"/>
      <scheme val="minor"/>
    </font>
    <font>
      <b/>
      <sz val="36"/>
      <color rgb="FF175259"/>
      <name val="Century Gothic"/>
      <family val="2"/>
    </font>
    <font>
      <b/>
      <sz val="20"/>
      <color rgb="FFF53D1C"/>
      <name val="Century Gothic"/>
      <family val="2"/>
    </font>
    <font>
      <i/>
      <sz val="14"/>
      <color rgb="FF94BA29"/>
      <name val="Century Gothic"/>
      <family val="2"/>
    </font>
    <font>
      <sz val="11"/>
      <color rgb="FF94BA29"/>
      <name val="Century Gothic"/>
      <family val="2"/>
    </font>
    <font>
      <sz val="10"/>
      <color theme="1"/>
      <name val="Century Gothic"/>
      <family val="2"/>
    </font>
    <font>
      <sz val="10"/>
      <color rgb="FF1A52C2"/>
      <name val="Century Gothic"/>
      <family val="2"/>
    </font>
    <font>
      <sz val="11"/>
      <color rgb="FFF53D1C"/>
      <name val="Calibri"/>
      <family val="2"/>
      <scheme val="minor"/>
    </font>
    <font>
      <sz val="11"/>
      <name val="Calibri"/>
      <family val="2"/>
      <scheme val="minor"/>
    </font>
    <font>
      <b/>
      <sz val="10"/>
      <color theme="1"/>
      <name val="Century Gothic"/>
      <family val="2"/>
    </font>
    <font>
      <b/>
      <sz val="10"/>
      <name val="Century Gothic"/>
      <family val="2"/>
    </font>
    <font>
      <sz val="9"/>
      <color theme="1"/>
      <name val="Century Gothic"/>
      <family val="2"/>
    </font>
    <font>
      <b/>
      <sz val="10"/>
      <color rgb="FF000000"/>
      <name val="Century Gothic"/>
      <family val="2"/>
    </font>
    <font>
      <sz val="9"/>
      <color rgb="FF000000"/>
      <name val="Calibri"/>
      <family val="2"/>
      <scheme val="minor"/>
    </font>
    <font>
      <i/>
      <sz val="9"/>
      <color theme="1"/>
      <name val="Century Gothic"/>
      <family val="2"/>
    </font>
    <font>
      <b/>
      <sz val="10"/>
      <name val="Calibri Light"/>
      <family val="2"/>
      <scheme val="major"/>
    </font>
    <font>
      <b/>
      <sz val="10"/>
      <name val="Calibri"/>
      <family val="2"/>
      <scheme val="minor"/>
    </font>
    <font>
      <b/>
      <sz val="12"/>
      <name val="Calibri"/>
      <family val="2"/>
      <scheme val="minor"/>
    </font>
    <font>
      <b/>
      <sz val="11"/>
      <color theme="1"/>
      <name val="Calibri"/>
      <family val="2"/>
      <scheme val="minor"/>
    </font>
    <font>
      <sz val="11"/>
      <color theme="1"/>
      <name val="Arial"/>
      <family val="2"/>
    </font>
    <font>
      <sz val="11"/>
      <color rgb="FF242424"/>
      <name val="Segoe UI"/>
      <family val="2"/>
    </font>
    <font>
      <b/>
      <sz val="11"/>
      <color theme="1"/>
      <name val="Calibri"/>
      <family val="2"/>
      <charset val="1"/>
    </font>
    <font>
      <sz val="11"/>
      <color rgb="FF000000"/>
      <name val="Calibri"/>
      <family val="2"/>
    </font>
    <font>
      <sz val="13"/>
      <color theme="1"/>
      <name val="Calibri"/>
      <family val="2"/>
      <scheme val="minor"/>
    </font>
    <font>
      <sz val="11"/>
      <color theme="1"/>
      <name val="Segoe UI"/>
      <family val="2"/>
    </font>
    <font>
      <b/>
      <sz val="11"/>
      <color rgb="FF000000"/>
      <name val="Calibri"/>
      <family val="2"/>
      <scheme val="minor"/>
    </font>
    <font>
      <u/>
      <sz val="11"/>
      <color theme="10"/>
      <name val="Calibri"/>
      <family val="2"/>
      <scheme val="minor"/>
    </font>
    <font>
      <sz val="11"/>
      <color rgb="FF000000"/>
      <name val="Segoe UI"/>
      <family val="2"/>
    </font>
    <font>
      <sz val="11"/>
      <color rgb="FF242424"/>
      <name val="Segoe UI"/>
      <family val="2"/>
    </font>
    <font>
      <b/>
      <sz val="11"/>
      <color rgb="FFFF0000"/>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6DA945"/>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DEDBC6"/>
        <bgColor indexed="64"/>
      </patternFill>
    </fill>
    <fill>
      <patternFill patternType="solid">
        <fgColor rgb="FFFFFFFF"/>
        <bgColor indexed="64"/>
      </patternFill>
    </fill>
    <fill>
      <patternFill patternType="solid">
        <fgColor rgb="FFF4B084"/>
        <bgColor indexed="64"/>
      </patternFill>
    </fill>
    <fill>
      <patternFill patternType="solid">
        <fgColor rgb="FFF8CBAD"/>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CE4D6"/>
        <bgColor indexed="64"/>
      </patternFill>
    </fill>
    <fill>
      <patternFill patternType="solid">
        <fgColor rgb="FFFFF2CC"/>
        <bgColor indexed="64"/>
      </patternFill>
    </fill>
    <fill>
      <patternFill patternType="solid">
        <fgColor rgb="FFDDEBF7"/>
        <bgColor indexed="64"/>
      </patternFill>
    </fill>
    <fill>
      <patternFill patternType="solid">
        <fgColor rgb="FFFFE699"/>
        <bgColor indexed="64"/>
      </patternFill>
    </fill>
    <fill>
      <patternFill patternType="solid">
        <fgColor theme="0"/>
        <bgColor indexed="64"/>
      </patternFill>
    </fill>
    <fill>
      <patternFill patternType="solid">
        <fgColor rgb="FFFFFFFF"/>
        <bgColor rgb="FFFFFFFF"/>
      </patternFill>
    </fill>
    <fill>
      <patternFill patternType="solid">
        <fgColor rgb="FFFFFFFF"/>
        <bgColor rgb="FFFFFF00"/>
      </patternFill>
    </fill>
    <fill>
      <patternFill patternType="solid">
        <fgColor rgb="FFFFFFFF"/>
        <bgColor rgb="FF000000"/>
      </patternFill>
    </fill>
    <fill>
      <patternFill patternType="solid">
        <fgColor theme="0"/>
        <bgColor rgb="FFFFFF00"/>
      </patternFill>
    </fill>
    <fill>
      <patternFill patternType="solid">
        <fgColor rgb="FFF4B084"/>
        <bgColor rgb="FF000000"/>
      </patternFill>
    </fill>
    <fill>
      <patternFill patternType="solid">
        <fgColor rgb="FFFFE699"/>
        <bgColor rgb="FF000000"/>
      </patternFill>
    </fill>
    <fill>
      <patternFill patternType="solid">
        <fgColor theme="7"/>
        <bgColor indexed="64"/>
      </patternFill>
    </fill>
    <fill>
      <patternFill patternType="solid">
        <fgColor theme="5"/>
        <bgColor indexed="64"/>
      </patternFill>
    </fill>
    <fill>
      <patternFill patternType="solid">
        <fgColor theme="9" tint="0.79998168889431442"/>
        <bgColor rgb="FF000000"/>
      </patternFill>
    </fill>
    <fill>
      <patternFill patternType="solid">
        <fgColor rgb="FFF5B224"/>
        <bgColor indexed="64"/>
      </patternFill>
    </fill>
    <fill>
      <patternFill patternType="solid">
        <fgColor rgb="FFBFBFBF"/>
        <bgColor indexed="64"/>
      </patternFill>
    </fill>
    <fill>
      <patternFill patternType="solid">
        <fgColor theme="6" tint="0.39997558519241921"/>
        <bgColor indexed="64"/>
      </patternFill>
    </fill>
    <fill>
      <patternFill patternType="solid">
        <fgColor theme="2"/>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rgb="FF000000"/>
      </right>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thin">
        <color rgb="FF000000"/>
      </top>
      <bottom/>
      <diagonal/>
    </border>
    <border>
      <left style="thin">
        <color indexed="64"/>
      </left>
      <right style="thin">
        <color indexed="64"/>
      </right>
      <top style="medium">
        <color rgb="FF000000"/>
      </top>
      <bottom style="thin">
        <color indexed="64"/>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indexed="64"/>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rgb="FF000000"/>
      </right>
      <top style="thin">
        <color rgb="FF000000"/>
      </top>
      <bottom style="thin">
        <color indexed="64"/>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medium">
        <color indexed="64"/>
      </left>
      <right style="thin">
        <color rgb="FF000000"/>
      </right>
      <top/>
      <bottom style="medium">
        <color indexed="64"/>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medium">
        <color indexed="64"/>
      </left>
      <right style="thin">
        <color rgb="FF000000"/>
      </right>
      <top/>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rgb="FF000000"/>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s>
  <cellStyleXfs count="4">
    <xf numFmtId="0" fontId="0" fillId="0" borderId="0"/>
    <xf numFmtId="0" fontId="8" fillId="0" borderId="0"/>
    <xf numFmtId="9" fontId="9" fillId="0" borderId="0" applyFont="0" applyFill="0" applyBorder="0" applyAlignment="0" applyProtection="0"/>
    <xf numFmtId="0" fontId="62" fillId="0" borderId="0" applyNumberFormat="0" applyFill="0" applyBorder="0" applyAlignment="0" applyProtection="0"/>
  </cellStyleXfs>
  <cellXfs count="856">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xf numFmtId="0" fontId="2" fillId="0" borderId="2" xfId="0" applyFont="1" applyBorder="1"/>
    <xf numFmtId="0" fontId="3" fillId="6" borderId="5" xfId="0" applyFont="1" applyFill="1" applyBorder="1" applyAlignment="1">
      <alignment vertical="center"/>
    </xf>
    <xf numFmtId="0" fontId="4" fillId="6" borderId="6" xfId="0" applyFont="1" applyFill="1" applyBorder="1" applyAlignment="1">
      <alignment vertical="center" wrapText="1"/>
    </xf>
    <xf numFmtId="0" fontId="4" fillId="6" borderId="7" xfId="0" applyFont="1" applyFill="1" applyBorder="1" applyAlignment="1">
      <alignment vertical="center" wrapText="1"/>
    </xf>
    <xf numFmtId="0" fontId="3" fillId="6" borderId="6" xfId="0" applyFont="1" applyFill="1" applyBorder="1" applyAlignment="1">
      <alignment vertical="center"/>
    </xf>
    <xf numFmtId="0" fontId="3" fillId="6" borderId="7" xfId="0" applyFont="1" applyFill="1" applyBorder="1" applyAlignment="1">
      <alignment vertical="center"/>
    </xf>
    <xf numFmtId="0" fontId="5" fillId="0" borderId="0" xfId="0" applyFont="1"/>
    <xf numFmtId="0" fontId="0" fillId="7" borderId="0" xfId="0" applyFill="1"/>
    <xf numFmtId="0" fontId="0" fillId="8" borderId="0" xfId="0" applyFill="1"/>
    <xf numFmtId="0" fontId="1"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9" fontId="1"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7" fillId="0" borderId="2" xfId="0" applyFont="1" applyFill="1" applyBorder="1" applyAlignment="1">
      <alignment vertical="center" wrapText="1"/>
    </xf>
    <xf numFmtId="0" fontId="6" fillId="9" borderId="11" xfId="1" applyFont="1" applyFill="1" applyBorder="1" applyAlignment="1">
      <alignment vertical="center" wrapText="1"/>
    </xf>
    <xf numFmtId="0" fontId="6" fillId="9" borderId="12" xfId="1" applyFont="1" applyFill="1" applyBorder="1" applyAlignment="1">
      <alignment vertical="center" wrapText="1"/>
    </xf>
    <xf numFmtId="0" fontId="6" fillId="9" borderId="11" xfId="1" applyFont="1" applyFill="1" applyBorder="1" applyAlignment="1">
      <alignment horizontal="center" vertical="center" wrapText="1"/>
    </xf>
    <xf numFmtId="0" fontId="6" fillId="9" borderId="13" xfId="1" applyFont="1" applyFill="1" applyBorder="1" applyAlignment="1">
      <alignment vertical="center" wrapText="1"/>
    </xf>
    <xf numFmtId="0" fontId="6" fillId="0" borderId="2" xfId="0" applyFont="1" applyFill="1" applyBorder="1" applyAlignment="1">
      <alignment vertical="center" wrapText="1"/>
    </xf>
    <xf numFmtId="0" fontId="2" fillId="0" borderId="0" xfId="0" applyFont="1" applyFill="1" applyBorder="1"/>
    <xf numFmtId="0" fontId="1" fillId="0" borderId="0" xfId="0" applyFont="1" applyFill="1"/>
    <xf numFmtId="0" fontId="1" fillId="8" borderId="2" xfId="0" applyFont="1" applyFill="1" applyBorder="1" applyAlignment="1">
      <alignment horizontal="center" wrapText="1"/>
    </xf>
    <xf numFmtId="164" fontId="1" fillId="8" borderId="3"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0" xfId="0" applyFont="1" applyBorder="1"/>
    <xf numFmtId="0" fontId="1" fillId="0" borderId="0" xfId="0" applyFont="1" applyAlignment="1"/>
    <xf numFmtId="0" fontId="1" fillId="0" borderId="0" xfId="0" applyFont="1" applyBorder="1"/>
    <xf numFmtId="9" fontId="1" fillId="0" borderId="0" xfId="0" applyNumberFormat="1" applyFont="1" applyAlignment="1">
      <alignment horizontal="center"/>
    </xf>
    <xf numFmtId="9" fontId="2" fillId="0" borderId="0" xfId="0" applyNumberFormat="1" applyFont="1" applyAlignment="1">
      <alignment horizontal="center"/>
    </xf>
    <xf numFmtId="9" fontId="1" fillId="0" borderId="0" xfId="0" applyNumberFormat="1" applyFont="1" applyAlignment="1">
      <alignment horizontal="center" vertical="center"/>
    </xf>
    <xf numFmtId="9" fontId="1" fillId="0" borderId="12" xfId="0" applyNumberFormat="1" applyFont="1" applyBorder="1" applyAlignment="1">
      <alignment horizontal="center"/>
    </xf>
    <xf numFmtId="0" fontId="1" fillId="0" borderId="12" xfId="0" applyFont="1" applyBorder="1" applyAlignment="1">
      <alignment horizontal="center"/>
    </xf>
    <xf numFmtId="0" fontId="10" fillId="0" borderId="0" xfId="0" applyFont="1"/>
    <xf numFmtId="0" fontId="0" fillId="0" borderId="0" xfId="0" applyAlignment="1">
      <alignment horizontal="left"/>
    </xf>
    <xf numFmtId="0" fontId="0" fillId="0" borderId="0" xfId="0" applyFill="1" applyAlignment="1">
      <alignment horizontal="left"/>
    </xf>
    <xf numFmtId="0" fontId="10" fillId="0" borderId="12" xfId="0" applyFont="1" applyBorder="1"/>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Fill="1" applyBorder="1" applyAlignment="1">
      <alignment vertical="center" wrapText="1"/>
    </xf>
    <xf numFmtId="0" fontId="3" fillId="6" borderId="6" xfId="0" applyFont="1" applyFill="1" applyBorder="1" applyAlignment="1">
      <alignment vertical="center" wrapText="1"/>
    </xf>
    <xf numFmtId="0" fontId="7" fillId="0" borderId="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3"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vertical="center" wrapText="1"/>
    </xf>
    <xf numFmtId="0" fontId="3" fillId="6" borderId="12" xfId="0" applyFont="1" applyFill="1" applyBorder="1" applyAlignment="1">
      <alignment vertical="center"/>
    </xf>
    <xf numFmtId="0" fontId="11" fillId="11" borderId="1" xfId="0" applyFont="1" applyFill="1" applyBorder="1" applyAlignment="1">
      <alignment vertical="center" wrapText="1"/>
    </xf>
    <xf numFmtId="0" fontId="13" fillId="9" borderId="1" xfId="0" applyFont="1" applyFill="1" applyBorder="1" applyAlignment="1">
      <alignment vertical="center" wrapText="1"/>
    </xf>
    <xf numFmtId="0" fontId="11" fillId="0" borderId="1" xfId="0" applyFont="1" applyBorder="1" applyAlignment="1">
      <alignment vertical="center" wrapText="1"/>
    </xf>
    <xf numFmtId="0" fontId="11" fillId="12" borderId="1" xfId="0" applyFont="1" applyFill="1" applyBorder="1" applyAlignment="1">
      <alignment vertical="center" wrapText="1"/>
    </xf>
    <xf numFmtId="0" fontId="12" fillId="11" borderId="1" xfId="0" applyFont="1" applyFill="1" applyBorder="1" applyAlignment="1">
      <alignment vertical="center" wrapText="1"/>
    </xf>
    <xf numFmtId="0" fontId="1" fillId="0" borderId="1" xfId="0" applyFont="1" applyBorder="1" applyAlignment="1">
      <alignment vertical="center" wrapText="1"/>
    </xf>
    <xf numFmtId="0" fontId="0" fillId="3" borderId="0" xfId="0" applyFill="1" applyAlignment="1">
      <alignment vertical="top" wrapText="1"/>
    </xf>
    <xf numFmtId="165" fontId="2" fillId="0" borderId="12" xfId="0" applyNumberFormat="1" applyFont="1" applyBorder="1" applyAlignment="1">
      <alignment vertical="center"/>
    </xf>
    <xf numFmtId="0" fontId="2" fillId="0" borderId="9" xfId="0" applyFont="1" applyBorder="1" applyAlignment="1">
      <alignment vertical="center" wrapText="1"/>
    </xf>
    <xf numFmtId="0" fontId="2" fillId="0" borderId="11" xfId="0" applyFont="1" applyBorder="1" applyAlignment="1">
      <alignment vertical="center" wrapText="1"/>
    </xf>
    <xf numFmtId="165" fontId="2" fillId="0" borderId="8" xfId="0" applyNumberFormat="1" applyFont="1" applyBorder="1" applyAlignment="1">
      <alignment vertical="center" wrapText="1"/>
    </xf>
    <xf numFmtId="165" fontId="2" fillId="0" borderId="0" xfId="0" applyNumberFormat="1" applyFont="1" applyBorder="1" applyAlignment="1">
      <alignment vertical="center" wrapText="1"/>
    </xf>
    <xf numFmtId="0" fontId="15" fillId="0" borderId="0" xfId="0" applyFont="1"/>
    <xf numFmtId="0" fontId="7" fillId="0" borderId="15" xfId="0" applyFont="1" applyFill="1" applyBorder="1" applyAlignment="1">
      <alignment vertical="center" wrapText="1"/>
    </xf>
    <xf numFmtId="0" fontId="3" fillId="6" borderId="11" xfId="0" applyFont="1" applyFill="1" applyBorder="1" applyAlignment="1">
      <alignment vertical="center"/>
    </xf>
    <xf numFmtId="0" fontId="3" fillId="6" borderId="13" xfId="0" applyFont="1" applyFill="1" applyBorder="1" applyAlignment="1">
      <alignment vertical="center"/>
    </xf>
    <xf numFmtId="0" fontId="1" fillId="0" borderId="16" xfId="0" applyFont="1" applyFill="1" applyBorder="1" applyAlignment="1">
      <alignment vertical="center" wrapText="1"/>
    </xf>
    <xf numFmtId="0" fontId="0" fillId="0" borderId="16" xfId="0" applyBorder="1"/>
    <xf numFmtId="0" fontId="1" fillId="0" borderId="16" xfId="0" applyFont="1" applyBorder="1" applyAlignment="1">
      <alignment vertical="center"/>
    </xf>
    <xf numFmtId="0" fontId="1" fillId="0" borderId="16" xfId="0" applyFont="1" applyBorder="1" applyAlignment="1">
      <alignment vertical="center" wrapText="1"/>
    </xf>
    <xf numFmtId="0" fontId="1" fillId="12" borderId="16" xfId="0" applyFont="1" applyFill="1" applyBorder="1" applyAlignment="1">
      <alignment vertical="center" wrapText="1"/>
    </xf>
    <xf numFmtId="0" fontId="6" fillId="12" borderId="16" xfId="0" applyFont="1" applyFill="1" applyBorder="1" applyAlignment="1">
      <alignment vertical="center" wrapText="1"/>
    </xf>
    <xf numFmtId="0" fontId="1" fillId="12" borderId="0" xfId="0" applyFont="1" applyFill="1" applyAlignment="1">
      <alignment vertical="center" wrapText="1"/>
    </xf>
    <xf numFmtId="0" fontId="3" fillId="6" borderId="16" xfId="0" applyFont="1" applyFill="1" applyBorder="1" applyAlignment="1">
      <alignment vertical="center"/>
    </xf>
    <xf numFmtId="0" fontId="3" fillId="6" borderId="16" xfId="0" applyFont="1" applyFill="1" applyBorder="1" applyAlignment="1">
      <alignment vertical="center" wrapText="1"/>
    </xf>
    <xf numFmtId="0" fontId="3" fillId="14" borderId="16" xfId="0" applyFont="1" applyFill="1" applyBorder="1" applyAlignment="1">
      <alignment vertical="center"/>
    </xf>
    <xf numFmtId="0" fontId="3" fillId="6" borderId="16" xfId="0" applyFont="1" applyFill="1" applyBorder="1" applyAlignment="1">
      <alignment horizontal="left" vertical="center" wrapText="1"/>
    </xf>
    <xf numFmtId="0" fontId="1" fillId="17" borderId="16" xfId="0" applyFont="1" applyFill="1" applyBorder="1" applyAlignment="1">
      <alignment vertical="center" wrapText="1"/>
    </xf>
    <xf numFmtId="0" fontId="4" fillId="17" borderId="0" xfId="0" applyFont="1" applyFill="1" applyAlignment="1">
      <alignment vertical="center"/>
    </xf>
    <xf numFmtId="0" fontId="1" fillId="18" borderId="16" xfId="0" applyFont="1" applyFill="1" applyBorder="1" applyAlignment="1">
      <alignment vertical="center" wrapText="1"/>
    </xf>
    <xf numFmtId="0" fontId="4" fillId="18" borderId="0" xfId="0" applyFont="1" applyFill="1" applyAlignment="1">
      <alignment vertical="center"/>
    </xf>
    <xf numFmtId="0" fontId="4" fillId="18" borderId="0" xfId="0" applyFont="1" applyFill="1" applyAlignment="1">
      <alignment vertical="center" wrapText="1"/>
    </xf>
    <xf numFmtId="0" fontId="1" fillId="19" borderId="16" xfId="0" applyFont="1" applyFill="1" applyBorder="1" applyAlignment="1">
      <alignment vertical="center" wrapText="1"/>
    </xf>
    <xf numFmtId="0" fontId="4" fillId="19" borderId="0" xfId="0" applyFont="1" applyFill="1" applyAlignment="1">
      <alignment vertical="center"/>
    </xf>
    <xf numFmtId="0" fontId="17" fillId="0" borderId="19" xfId="0" applyFont="1" applyBorder="1" applyAlignment="1">
      <alignment horizontal="left" vertical="center" wrapText="1"/>
    </xf>
    <xf numFmtId="0" fontId="6" fillId="0" borderId="1" xfId="0" applyFont="1" applyBorder="1" applyAlignment="1">
      <alignment vertical="center" wrapText="1"/>
    </xf>
    <xf numFmtId="0" fontId="1" fillId="0" borderId="16" xfId="0" applyFont="1" applyBorder="1" applyAlignment="1">
      <alignment horizontal="center" vertical="center"/>
    </xf>
    <xf numFmtId="0" fontId="1" fillId="0" borderId="16" xfId="0" applyFont="1" applyBorder="1"/>
    <xf numFmtId="0" fontId="3" fillId="13" borderId="16" xfId="0" applyFont="1" applyFill="1" applyBorder="1" applyAlignment="1">
      <alignment vertical="center" wrapText="1"/>
    </xf>
    <xf numFmtId="0" fontId="3" fillId="13" borderId="16" xfId="0" applyFont="1" applyFill="1" applyBorder="1" applyAlignment="1">
      <alignment vertical="center"/>
    </xf>
    <xf numFmtId="0" fontId="1" fillId="0" borderId="0" xfId="0" applyFont="1" applyAlignment="1">
      <alignment horizontal="center"/>
    </xf>
    <xf numFmtId="0" fontId="1" fillId="15" borderId="16" xfId="0" applyFont="1" applyFill="1" applyBorder="1" applyAlignment="1">
      <alignment vertical="center" wrapText="1"/>
    </xf>
    <xf numFmtId="0" fontId="3" fillId="13" borderId="16" xfId="0" applyFont="1" applyFill="1" applyBorder="1" applyAlignment="1">
      <alignment horizontal="left" vertical="center" wrapText="1"/>
    </xf>
    <xf numFmtId="0" fontId="1" fillId="0" borderId="16" xfId="0" applyFont="1" applyBorder="1" applyAlignment="1">
      <alignment horizontal="left" vertical="center"/>
    </xf>
    <xf numFmtId="0" fontId="3" fillId="13" borderId="16" xfId="0" applyFont="1" applyFill="1" applyBorder="1" applyAlignment="1">
      <alignment horizontal="left" vertical="center"/>
    </xf>
    <xf numFmtId="0" fontId="1" fillId="0" borderId="16" xfId="0" applyFont="1" applyBorder="1" applyAlignment="1">
      <alignment horizontal="left"/>
    </xf>
    <xf numFmtId="0" fontId="1" fillId="0" borderId="17" xfId="0" applyFont="1" applyBorder="1" applyAlignment="1">
      <alignment horizontal="left" vertical="center" wrapText="1"/>
    </xf>
    <xf numFmtId="49" fontId="0" fillId="12" borderId="1" xfId="0" applyNumberFormat="1" applyFill="1" applyBorder="1" applyAlignment="1">
      <alignment vertical="top" wrapText="1"/>
    </xf>
    <xf numFmtId="49" fontId="0" fillId="0" borderId="1" xfId="0" applyNumberFormat="1" applyBorder="1" applyAlignment="1">
      <alignment vertical="top" wrapText="1"/>
    </xf>
    <xf numFmtId="0" fontId="1" fillId="12" borderId="21" xfId="0" applyFont="1" applyFill="1" applyBorder="1" applyAlignment="1">
      <alignment vertical="center" wrapText="1"/>
    </xf>
    <xf numFmtId="0" fontId="1" fillId="0" borderId="22" xfId="0" applyFont="1" applyBorder="1" applyAlignment="1">
      <alignment vertical="center" wrapText="1"/>
    </xf>
    <xf numFmtId="49" fontId="0" fillId="12" borderId="24" xfId="0" applyNumberFormat="1" applyFill="1" applyBorder="1" applyAlignment="1">
      <alignment vertical="top" wrapText="1"/>
    </xf>
    <xf numFmtId="0" fontId="0" fillId="0" borderId="0" xfId="0"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0" fillId="12" borderId="16" xfId="0" applyFill="1" applyBorder="1" applyAlignment="1">
      <alignment vertical="center"/>
    </xf>
    <xf numFmtId="0" fontId="0" fillId="0" borderId="1" xfId="0" applyBorder="1" applyAlignment="1">
      <alignment horizontal="left" vertical="center" wrapText="1"/>
    </xf>
    <xf numFmtId="0" fontId="0" fillId="0" borderId="7" xfId="0" applyBorder="1" applyAlignment="1">
      <alignment vertical="center" wrapText="1"/>
    </xf>
    <xf numFmtId="0" fontId="0" fillId="12" borderId="5" xfId="0" applyFill="1" applyBorder="1" applyAlignment="1">
      <alignment horizontal="left" vertical="center" wrapText="1"/>
    </xf>
    <xf numFmtId="0" fontId="0" fillId="0" borderId="5" xfId="0" applyBorder="1" applyAlignment="1">
      <alignment horizontal="left" vertical="center" wrapText="1"/>
    </xf>
    <xf numFmtId="0" fontId="18" fillId="12" borderId="5" xfId="0" applyFont="1" applyFill="1" applyBorder="1" applyAlignment="1">
      <alignment horizontal="left" vertical="center" wrapText="1"/>
    </xf>
    <xf numFmtId="0" fontId="3" fillId="6" borderId="9"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0" fillId="12" borderId="16" xfId="0" applyFill="1" applyBorder="1" applyAlignment="1">
      <alignment vertical="center" wrapText="1"/>
    </xf>
    <xf numFmtId="0" fontId="0" fillId="21" borderId="16" xfId="0" applyFill="1" applyBorder="1" applyAlignment="1">
      <alignment vertical="center"/>
    </xf>
    <xf numFmtId="49" fontId="0" fillId="0" borderId="16" xfId="0" applyNumberFormat="1" applyBorder="1" applyAlignment="1">
      <alignment vertical="center" wrapText="1"/>
    </xf>
    <xf numFmtId="0" fontId="18" fillId="12" borderId="16" xfId="0" applyFont="1" applyFill="1" applyBorder="1" applyAlignment="1">
      <alignment vertical="center"/>
    </xf>
    <xf numFmtId="0" fontId="0" fillId="21" borderId="1" xfId="0" applyFill="1" applyBorder="1" applyAlignment="1">
      <alignment horizontal="left" vertical="center"/>
    </xf>
    <xf numFmtId="0" fontId="0" fillId="12" borderId="16" xfId="0" applyFill="1" applyBorder="1" applyAlignment="1">
      <alignment horizontal="left" vertical="center"/>
    </xf>
    <xf numFmtId="0" fontId="0" fillId="0" borderId="7" xfId="0" applyBorder="1" applyAlignment="1">
      <alignment horizontal="left" vertical="center" wrapText="1"/>
    </xf>
    <xf numFmtId="49" fontId="0" fillId="0" borderId="1" xfId="0" applyNumberFormat="1" applyBorder="1" applyAlignment="1">
      <alignment horizontal="left" vertical="center" wrapText="1"/>
    </xf>
    <xf numFmtId="0" fontId="0" fillId="12" borderId="7" xfId="0" applyFill="1" applyBorder="1" applyAlignment="1">
      <alignment vertical="center" wrapText="1"/>
    </xf>
    <xf numFmtId="0" fontId="0" fillId="12" borderId="0" xfId="0" applyFill="1"/>
    <xf numFmtId="0" fontId="1" fillId="12" borderId="0" xfId="0" applyFont="1" applyFill="1" applyAlignment="1">
      <alignment vertical="center"/>
    </xf>
    <xf numFmtId="0" fontId="0" fillId="12" borderId="0" xfId="0" applyFill="1" applyAlignment="1">
      <alignment horizontal="left" vertical="center"/>
    </xf>
    <xf numFmtId="0" fontId="0" fillId="12" borderId="0" xfId="0" applyFill="1" applyAlignment="1">
      <alignment vertical="center"/>
    </xf>
    <xf numFmtId="0" fontId="18" fillId="12" borderId="0" xfId="0" applyFont="1" applyFill="1" applyAlignment="1">
      <alignment vertical="center"/>
    </xf>
    <xf numFmtId="0" fontId="0" fillId="0" borderId="27" xfId="0" applyBorder="1" applyAlignment="1">
      <alignment vertical="center"/>
    </xf>
    <xf numFmtId="0" fontId="0" fillId="12" borderId="27" xfId="0" applyFill="1" applyBorder="1" applyAlignment="1">
      <alignment vertical="center" wrapText="1"/>
    </xf>
    <xf numFmtId="0" fontId="1" fillId="13" borderId="26" xfId="0" applyFont="1" applyFill="1" applyBorder="1" applyAlignment="1">
      <alignment vertical="center" wrapText="1"/>
    </xf>
    <xf numFmtId="0" fontId="1" fillId="0" borderId="26" xfId="0" applyFont="1" applyFill="1" applyBorder="1" applyAlignment="1">
      <alignment vertical="center" wrapText="1"/>
    </xf>
    <xf numFmtId="0" fontId="1" fillId="15" borderId="26" xfId="0" applyFont="1" applyFill="1" applyBorder="1" applyAlignment="1">
      <alignment vertical="center" wrapText="1"/>
    </xf>
    <xf numFmtId="0" fontId="0" fillId="12" borderId="26" xfId="0" applyFill="1" applyBorder="1" applyAlignment="1">
      <alignment vertical="center" wrapText="1"/>
    </xf>
    <xf numFmtId="0" fontId="0" fillId="12" borderId="18" xfId="0" applyFill="1" applyBorder="1" applyAlignment="1">
      <alignment vertical="center"/>
    </xf>
    <xf numFmtId="0" fontId="0" fillId="0" borderId="20" xfId="0" applyBorder="1" applyAlignment="1">
      <alignment vertical="center"/>
    </xf>
    <xf numFmtId="0" fontId="0" fillId="0" borderId="28" xfId="0" applyBorder="1" applyAlignment="1">
      <alignment vertical="center" wrapText="1"/>
    </xf>
    <xf numFmtId="0" fontId="0" fillId="0" borderId="26" xfId="0" applyBorder="1" applyAlignment="1">
      <alignment vertical="center" wrapText="1"/>
    </xf>
    <xf numFmtId="0" fontId="0" fillId="12" borderId="21" xfId="0" applyFill="1" applyBorder="1" applyAlignment="1">
      <alignment vertical="center"/>
    </xf>
    <xf numFmtId="0" fontId="0" fillId="12" borderId="28" xfId="0" applyFill="1" applyBorder="1" applyAlignment="1">
      <alignment vertical="center" wrapText="1"/>
    </xf>
    <xf numFmtId="0" fontId="1" fillId="12" borderId="16" xfId="0" applyFont="1" applyFill="1" applyBorder="1" applyAlignment="1">
      <alignment horizontal="center" vertical="center"/>
    </xf>
    <xf numFmtId="0" fontId="1" fillId="0" borderId="29" xfId="0" applyFont="1" applyBorder="1" applyAlignment="1">
      <alignment horizontal="left" vertical="center" wrapText="1"/>
    </xf>
    <xf numFmtId="0" fontId="1" fillId="0" borderId="20" xfId="0" applyFont="1" applyBorder="1" applyAlignment="1">
      <alignment horizontal="left" vertical="center" wrapText="1"/>
    </xf>
    <xf numFmtId="0" fontId="1" fillId="0" borderId="30" xfId="0" applyFont="1" applyBorder="1" applyAlignment="1">
      <alignment vertical="center" wrapText="1"/>
    </xf>
    <xf numFmtId="0" fontId="1" fillId="12" borderId="31" xfId="0" applyFont="1" applyFill="1" applyBorder="1" applyAlignment="1">
      <alignment vertical="center" wrapText="1"/>
    </xf>
    <xf numFmtId="0" fontId="0" fillId="0" borderId="18" xfId="0" applyBorder="1" applyAlignment="1">
      <alignment vertical="center"/>
    </xf>
    <xf numFmtId="0" fontId="0" fillId="0" borderId="32" xfId="0" applyBorder="1" applyAlignment="1">
      <alignment vertical="center"/>
    </xf>
    <xf numFmtId="0" fontId="3" fillId="12" borderId="12" xfId="0" applyFont="1" applyFill="1" applyBorder="1" applyAlignment="1">
      <alignment vertical="center"/>
    </xf>
    <xf numFmtId="0" fontId="0" fillId="12" borderId="26" xfId="0" applyFill="1" applyBorder="1" applyAlignment="1">
      <alignment vertical="center"/>
    </xf>
    <xf numFmtId="0" fontId="1" fillId="12" borderId="16" xfId="0" applyFont="1" applyFill="1" applyBorder="1" applyAlignment="1">
      <alignment vertical="center"/>
    </xf>
    <xf numFmtId="0" fontId="18" fillId="12" borderId="7" xfId="0" applyFont="1" applyFill="1" applyBorder="1" applyAlignment="1">
      <alignment vertical="center" wrapText="1"/>
    </xf>
    <xf numFmtId="0" fontId="1" fillId="12" borderId="27" xfId="0" applyFont="1" applyFill="1" applyBorder="1" applyAlignment="1">
      <alignment vertical="center" wrapText="1"/>
    </xf>
    <xf numFmtId="0" fontId="1" fillId="12" borderId="26" xfId="0" applyFont="1" applyFill="1" applyBorder="1" applyAlignment="1">
      <alignment vertical="center" wrapText="1"/>
    </xf>
    <xf numFmtId="0" fontId="1" fillId="12" borderId="18" xfId="0" applyFont="1" applyFill="1" applyBorder="1" applyAlignment="1">
      <alignment vertical="center" wrapText="1"/>
    </xf>
    <xf numFmtId="0" fontId="1" fillId="12" borderId="1" xfId="0" applyFont="1" applyFill="1" applyBorder="1" applyAlignment="1">
      <alignment vertical="center" wrapText="1"/>
    </xf>
    <xf numFmtId="0" fontId="1" fillId="16" borderId="16" xfId="0" applyFont="1" applyFill="1" applyBorder="1" applyAlignment="1">
      <alignment vertical="center" wrapText="1"/>
    </xf>
    <xf numFmtId="9" fontId="0" fillId="0" borderId="16" xfId="0" applyNumberFormat="1" applyBorder="1" applyAlignment="1">
      <alignment vertical="center"/>
    </xf>
    <xf numFmtId="0" fontId="4" fillId="0" borderId="0" xfId="0" applyFont="1" applyFill="1" applyAlignment="1">
      <alignment vertical="center"/>
    </xf>
    <xf numFmtId="0" fontId="1" fillId="0" borderId="0" xfId="0" applyFont="1" applyFill="1" applyAlignment="1">
      <alignment vertical="center" wrapText="1"/>
    </xf>
    <xf numFmtId="0" fontId="1" fillId="19" borderId="21" xfId="0" applyFont="1" applyFill="1" applyBorder="1" applyAlignment="1">
      <alignment vertical="center" wrapText="1"/>
    </xf>
    <xf numFmtId="0" fontId="1" fillId="17" borderId="16" xfId="0" quotePrefix="1" applyFont="1" applyFill="1" applyBorder="1" applyAlignment="1">
      <alignment vertical="center" wrapText="1"/>
    </xf>
    <xf numFmtId="0" fontId="1" fillId="8" borderId="16" xfId="0" applyFont="1" applyFill="1" applyBorder="1" applyAlignment="1">
      <alignment vertical="center" wrapText="1"/>
    </xf>
    <xf numFmtId="0" fontId="1" fillId="8" borderId="16" xfId="0" quotePrefix="1" applyFont="1" applyFill="1" applyBorder="1" applyAlignment="1">
      <alignment vertical="center" wrapText="1"/>
    </xf>
    <xf numFmtId="0" fontId="1" fillId="12" borderId="0" xfId="0" applyFont="1" applyFill="1" applyBorder="1" applyAlignment="1">
      <alignment vertical="center" wrapText="1"/>
    </xf>
    <xf numFmtId="0" fontId="1" fillId="8" borderId="27" xfId="0" applyFont="1" applyFill="1" applyBorder="1" applyAlignment="1">
      <alignment vertical="center" wrapText="1"/>
    </xf>
    <xf numFmtId="0" fontId="1" fillId="8" borderId="18" xfId="0" applyFont="1" applyFill="1" applyBorder="1" applyAlignment="1">
      <alignment vertical="center" wrapText="1"/>
    </xf>
    <xf numFmtId="0" fontId="1" fillId="9" borderId="16" xfId="0" applyFont="1" applyFill="1" applyBorder="1" applyAlignment="1">
      <alignment vertical="center" wrapText="1"/>
    </xf>
    <xf numFmtId="0" fontId="1" fillId="18" borderId="16" xfId="0" quotePrefix="1" applyFont="1" applyFill="1" applyBorder="1" applyAlignment="1">
      <alignment vertical="center" wrapText="1"/>
    </xf>
    <xf numFmtId="0" fontId="11" fillId="12" borderId="16" xfId="0" applyFont="1" applyFill="1" applyBorder="1" applyAlignment="1">
      <alignment vertical="center" wrapText="1"/>
    </xf>
    <xf numFmtId="0" fontId="11" fillId="12" borderId="16" xfId="0" quotePrefix="1" applyFont="1" applyFill="1" applyBorder="1" applyAlignment="1">
      <alignment vertical="center" wrapText="1"/>
    </xf>
    <xf numFmtId="0" fontId="3" fillId="20" borderId="16" xfId="0" applyFont="1" applyFill="1" applyBorder="1" applyAlignment="1">
      <alignment vertical="center"/>
    </xf>
    <xf numFmtId="0" fontId="3" fillId="20" borderId="16" xfId="0" applyFont="1" applyFill="1" applyBorder="1" applyAlignment="1">
      <alignment horizontal="left" vertical="center"/>
    </xf>
    <xf numFmtId="0" fontId="3" fillId="20" borderId="16" xfId="0" applyFont="1" applyFill="1" applyBorder="1" applyAlignment="1">
      <alignment horizontal="left" vertical="center" wrapText="1"/>
    </xf>
    <xf numFmtId="0" fontId="6" fillId="0" borderId="16" xfId="0" applyFont="1" applyBorder="1" applyAlignment="1">
      <alignment vertical="center" wrapText="1"/>
    </xf>
    <xf numFmtId="0" fontId="17" fillId="0" borderId="16" xfId="0" applyFont="1" applyFill="1" applyBorder="1" applyAlignment="1">
      <alignment horizontal="left" vertical="center" wrapText="1"/>
    </xf>
    <xf numFmtId="0" fontId="17" fillId="0" borderId="16" xfId="0" applyFont="1" applyFill="1" applyBorder="1" applyAlignment="1">
      <alignment vertical="center" wrapText="1"/>
    </xf>
    <xf numFmtId="0" fontId="6" fillId="0" borderId="16" xfId="0" applyFont="1" applyFill="1" applyBorder="1" applyAlignment="1">
      <alignment vertical="center" wrapText="1"/>
    </xf>
    <xf numFmtId="0" fontId="6" fillId="18" borderId="16" xfId="0" applyFont="1" applyFill="1" applyBorder="1" applyAlignment="1">
      <alignment vertical="center" wrapText="1"/>
    </xf>
    <xf numFmtId="49" fontId="1" fillId="0" borderId="16" xfId="0" applyNumberFormat="1" applyFont="1" applyBorder="1" applyAlignment="1">
      <alignment vertical="center" wrapText="1"/>
    </xf>
    <xf numFmtId="0" fontId="6" fillId="0" borderId="16" xfId="0" quotePrefix="1" applyFont="1" applyBorder="1" applyAlignment="1">
      <alignment vertical="center" wrapText="1"/>
    </xf>
    <xf numFmtId="0" fontId="6" fillId="16" borderId="16" xfId="0" applyFont="1" applyFill="1" applyBorder="1" applyAlignment="1">
      <alignment vertical="center" wrapText="1"/>
    </xf>
    <xf numFmtId="0" fontId="1" fillId="0" borderId="16" xfId="0" applyFont="1" applyBorder="1" applyAlignment="1">
      <alignment horizontal="center" wrapText="1"/>
    </xf>
    <xf numFmtId="0" fontId="0" fillId="0" borderId="16" xfId="0" applyBorder="1" applyAlignment="1">
      <alignment vertical="top" wrapText="1"/>
    </xf>
    <xf numFmtId="49" fontId="0" fillId="0" borderId="16" xfId="0" applyNumberFormat="1" applyBorder="1" applyAlignment="1">
      <alignment vertical="top" wrapText="1"/>
    </xf>
    <xf numFmtId="0" fontId="0" fillId="12" borderId="16" xfId="0" applyFill="1" applyBorder="1" applyAlignment="1">
      <alignment horizontal="left" vertical="top" wrapText="1"/>
    </xf>
    <xf numFmtId="0" fontId="0" fillId="12" borderId="16" xfId="0" applyFill="1" applyBorder="1" applyAlignment="1">
      <alignment vertical="top" wrapText="1"/>
    </xf>
    <xf numFmtId="49" fontId="0" fillId="12" borderId="16" xfId="0" applyNumberFormat="1" applyFill="1" applyBorder="1" applyAlignment="1">
      <alignment vertical="top" wrapText="1"/>
    </xf>
    <xf numFmtId="0" fontId="0" fillId="0" borderId="16" xfId="0" applyBorder="1" applyAlignment="1">
      <alignment horizontal="left" vertical="top" wrapText="1"/>
    </xf>
    <xf numFmtId="0" fontId="1" fillId="0" borderId="16" xfId="0" applyFont="1" applyFill="1" applyBorder="1" applyAlignment="1">
      <alignment horizontal="left" vertical="center" wrapText="1"/>
    </xf>
    <xf numFmtId="0" fontId="1" fillId="21" borderId="16" xfId="0" applyFont="1" applyFill="1" applyBorder="1" applyAlignment="1">
      <alignment horizontal="left" vertical="center" wrapText="1"/>
    </xf>
    <xf numFmtId="0" fontId="1" fillId="21" borderId="16" xfId="0" applyFont="1" applyFill="1" applyBorder="1" applyAlignment="1">
      <alignment vertical="center" wrapText="1"/>
    </xf>
    <xf numFmtId="0" fontId="6" fillId="21" borderId="16" xfId="0" applyFont="1" applyFill="1" applyBorder="1" applyAlignment="1">
      <alignment vertical="center" wrapText="1"/>
    </xf>
    <xf numFmtId="0" fontId="23" fillId="12" borderId="16" xfId="0" applyFont="1" applyFill="1" applyBorder="1" applyAlignment="1">
      <alignment vertical="center" wrapText="1"/>
    </xf>
    <xf numFmtId="49" fontId="1" fillId="21" borderId="16" xfId="0" applyNumberFormat="1" applyFont="1" applyFill="1" applyBorder="1" applyAlignment="1">
      <alignment vertical="center" wrapText="1"/>
    </xf>
    <xf numFmtId="0" fontId="3" fillId="20" borderId="27" xfId="0" applyFont="1" applyFill="1" applyBorder="1" applyAlignment="1">
      <alignment horizontal="left" vertical="center"/>
    </xf>
    <xf numFmtId="0" fontId="1" fillId="0" borderId="27" xfId="0" applyFont="1" applyBorder="1" applyAlignment="1">
      <alignment horizontal="left"/>
    </xf>
    <xf numFmtId="0" fontId="3" fillId="13" borderId="26" xfId="0" applyFont="1" applyFill="1" applyBorder="1" applyAlignment="1">
      <alignment horizontal="left" vertical="center" wrapText="1"/>
    </xf>
    <xf numFmtId="0" fontId="3" fillId="20" borderId="26" xfId="0" applyFont="1" applyFill="1" applyBorder="1" applyAlignment="1">
      <alignment horizontal="left" vertical="center"/>
    </xf>
    <xf numFmtId="0" fontId="6" fillId="0" borderId="26" xfId="0" applyFont="1" applyFill="1" applyBorder="1" applyAlignment="1">
      <alignment horizontal="left" vertical="center" wrapText="1"/>
    </xf>
    <xf numFmtId="0" fontId="1" fillId="0" borderId="26" xfId="0" applyFont="1" applyBorder="1" applyAlignment="1">
      <alignment vertical="center" wrapText="1"/>
    </xf>
    <xf numFmtId="0" fontId="6"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6" xfId="0" applyFont="1" applyFill="1" applyBorder="1" applyAlignment="1">
      <alignment horizontal="left" vertical="center" wrapText="1"/>
    </xf>
    <xf numFmtId="0" fontId="1" fillId="0" borderId="26" xfId="0" applyFont="1" applyBorder="1" applyAlignment="1">
      <alignment horizontal="left"/>
    </xf>
    <xf numFmtId="0" fontId="3" fillId="13" borderId="1" xfId="0" applyFont="1" applyFill="1" applyBorder="1" applyAlignment="1">
      <alignment horizontal="left" vertical="center" wrapText="1"/>
    </xf>
    <xf numFmtId="0" fontId="3" fillId="2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1"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1" xfId="0" applyFont="1" applyBorder="1" applyAlignment="1">
      <alignment horizontal="left"/>
    </xf>
    <xf numFmtId="0" fontId="3" fillId="16" borderId="16" xfId="0" applyFont="1" applyFill="1" applyBorder="1" applyAlignment="1">
      <alignment vertical="center"/>
    </xf>
    <xf numFmtId="0" fontId="3" fillId="13" borderId="27" xfId="0" applyFont="1" applyFill="1" applyBorder="1" applyAlignment="1">
      <alignment horizontal="left" vertical="center" wrapText="1"/>
    </xf>
    <xf numFmtId="0" fontId="1" fillId="21" borderId="16" xfId="0" quotePrefix="1" applyFont="1" applyFill="1" applyBorder="1" applyAlignment="1">
      <alignment vertical="center" wrapText="1"/>
    </xf>
    <xf numFmtId="0" fontId="1" fillId="0" borderId="0" xfId="0" applyFont="1" applyBorder="1" applyAlignment="1">
      <alignment horizontal="left"/>
    </xf>
    <xf numFmtId="0" fontId="1" fillId="0" borderId="18" xfId="0" applyFont="1" applyBorder="1"/>
    <xf numFmtId="0" fontId="1" fillId="0" borderId="28" xfId="0" applyFont="1" applyBorder="1" applyAlignment="1">
      <alignment horizontal="left"/>
    </xf>
    <xf numFmtId="0" fontId="1" fillId="0" borderId="3" xfId="0" applyFont="1" applyBorder="1" applyAlignment="1">
      <alignment horizontal="left"/>
    </xf>
    <xf numFmtId="0" fontId="1" fillId="0" borderId="32" xfId="0" applyFont="1" applyBorder="1" applyAlignment="1">
      <alignment horizontal="left"/>
    </xf>
    <xf numFmtId="0" fontId="1" fillId="0" borderId="18" xfId="0" applyFont="1" applyBorder="1" applyAlignment="1">
      <alignment horizontal="left"/>
    </xf>
    <xf numFmtId="0" fontId="0" fillId="12" borderId="21" xfId="0" applyFill="1" applyBorder="1" applyAlignment="1">
      <alignment vertical="top" wrapText="1"/>
    </xf>
    <xf numFmtId="0" fontId="17" fillId="0" borderId="19" xfId="0" applyFont="1" applyFill="1" applyBorder="1" applyAlignment="1">
      <alignment horizontal="left" vertical="center" wrapText="1"/>
    </xf>
    <xf numFmtId="0" fontId="17" fillId="0" borderId="16" xfId="0" applyFont="1" applyBorder="1" applyAlignment="1">
      <alignment horizontal="left" vertical="center" wrapText="1"/>
    </xf>
    <xf numFmtId="0" fontId="1" fillId="21" borderId="16" xfId="0" applyFont="1" applyFill="1" applyBorder="1" applyAlignment="1">
      <alignment horizontal="center" vertical="center"/>
    </xf>
    <xf numFmtId="0" fontId="1" fillId="16" borderId="16" xfId="0" applyFont="1" applyFill="1" applyBorder="1" applyAlignment="1">
      <alignment horizontal="center" wrapText="1"/>
    </xf>
    <xf numFmtId="0" fontId="0" fillId="16" borderId="16" xfId="0" applyFill="1" applyBorder="1" applyAlignment="1">
      <alignment vertical="top" wrapText="1"/>
    </xf>
    <xf numFmtId="0" fontId="6" fillId="16" borderId="1" xfId="0" applyFont="1" applyFill="1" applyBorder="1" applyAlignment="1">
      <alignment horizontal="left" vertical="center" wrapText="1"/>
    </xf>
    <xf numFmtId="0" fontId="6" fillId="16" borderId="16" xfId="0" applyFont="1" applyFill="1" applyBorder="1" applyAlignment="1">
      <alignment horizontal="left" vertical="center" wrapText="1"/>
    </xf>
    <xf numFmtId="0" fontId="6" fillId="16" borderId="26" xfId="0" applyFont="1" applyFill="1" applyBorder="1" applyAlignment="1">
      <alignment vertical="center" wrapText="1"/>
    </xf>
    <xf numFmtId="0" fontId="6" fillId="16" borderId="1" xfId="0" quotePrefix="1" applyFont="1" applyFill="1" applyBorder="1" applyAlignment="1">
      <alignment vertical="center" wrapText="1"/>
    </xf>
    <xf numFmtId="49" fontId="1" fillId="0" borderId="16" xfId="0" applyNumberFormat="1" applyFont="1" applyBorder="1" applyAlignment="1">
      <alignment vertical="top" wrapText="1"/>
    </xf>
    <xf numFmtId="0" fontId="1" fillId="0" borderId="16" xfId="0" applyFont="1" applyBorder="1" applyAlignment="1">
      <alignment vertical="top" wrapText="1"/>
    </xf>
    <xf numFmtId="0" fontId="1" fillId="12" borderId="1" xfId="0" applyFont="1" applyFill="1" applyBorder="1" applyAlignment="1">
      <alignment horizontal="left" vertical="top" wrapText="1"/>
    </xf>
    <xf numFmtId="0" fontId="1" fillId="12" borderId="26" xfId="0" applyFont="1" applyFill="1" applyBorder="1" applyAlignment="1">
      <alignment vertical="top" wrapText="1"/>
    </xf>
    <xf numFmtId="0" fontId="1" fillId="12" borderId="16" xfId="0" applyFont="1" applyFill="1" applyBorder="1" applyAlignment="1">
      <alignment vertical="top" wrapText="1"/>
    </xf>
    <xf numFmtId="49" fontId="1" fillId="12" borderId="16" xfId="0" applyNumberFormat="1" applyFont="1" applyFill="1" applyBorder="1" applyAlignment="1">
      <alignment vertical="top" wrapText="1"/>
    </xf>
    <xf numFmtId="0" fontId="1" fillId="16" borderId="26" xfId="0" applyFont="1" applyFill="1" applyBorder="1" applyAlignment="1">
      <alignment vertical="top" wrapText="1"/>
    </xf>
    <xf numFmtId="0" fontId="1" fillId="0" borderId="2" xfId="0" applyFont="1" applyBorder="1" applyAlignment="1">
      <alignment horizontal="left" vertical="top" wrapText="1"/>
    </xf>
    <xf numFmtId="0" fontId="1" fillId="12" borderId="21" xfId="0" applyFont="1" applyFill="1" applyBorder="1" applyAlignment="1">
      <alignment vertical="top" wrapText="1"/>
    </xf>
    <xf numFmtId="49" fontId="1" fillId="12" borderId="21" xfId="0" applyNumberFormat="1" applyFont="1" applyFill="1" applyBorder="1" applyAlignment="1">
      <alignment vertical="top" wrapText="1"/>
    </xf>
    <xf numFmtId="0" fontId="1" fillId="16" borderId="16" xfId="0" applyFont="1" applyFill="1" applyBorder="1" applyAlignment="1">
      <alignment wrapText="1"/>
    </xf>
    <xf numFmtId="0" fontId="17" fillId="0" borderId="0" xfId="0" applyFont="1"/>
    <xf numFmtId="0" fontId="1" fillId="21" borderId="26" xfId="0" applyFont="1" applyFill="1" applyBorder="1" applyAlignment="1">
      <alignment vertical="center" wrapText="1"/>
    </xf>
    <xf numFmtId="0" fontId="6" fillId="21" borderId="1" xfId="0" applyFont="1" applyFill="1" applyBorder="1" applyAlignment="1">
      <alignment horizontal="left" vertical="center" wrapText="1"/>
    </xf>
    <xf numFmtId="0" fontId="17" fillId="0" borderId="0" xfId="0" applyFont="1" applyAlignment="1">
      <alignment horizontal="left" vertical="top" wrapText="1"/>
    </xf>
    <xf numFmtId="0" fontId="17" fillId="0" borderId="43" xfId="0" applyFont="1" applyBorder="1" applyAlignment="1">
      <alignment vertical="top" wrapText="1"/>
    </xf>
    <xf numFmtId="0" fontId="17" fillId="0" borderId="42" xfId="0" applyFont="1" applyBorder="1" applyAlignment="1">
      <alignment wrapText="1"/>
    </xf>
    <xf numFmtId="0" fontId="17" fillId="0" borderId="44" xfId="0" applyFont="1" applyBorder="1" applyAlignment="1">
      <alignment wrapText="1"/>
    </xf>
    <xf numFmtId="0" fontId="17" fillId="0" borderId="44" xfId="0" applyFont="1" applyBorder="1" applyAlignment="1">
      <alignment vertical="top" wrapText="1"/>
    </xf>
    <xf numFmtId="0" fontId="17" fillId="0" borderId="0" xfId="0" applyFont="1" applyAlignment="1">
      <alignment vertical="center"/>
    </xf>
    <xf numFmtId="0" fontId="17" fillId="0" borderId="44" xfId="0" applyFont="1" applyBorder="1" applyAlignment="1">
      <alignment horizontal="left" vertical="top" wrapText="1"/>
    </xf>
    <xf numFmtId="0" fontId="17" fillId="0" borderId="44" xfId="0" applyFont="1" applyBorder="1" applyAlignment="1">
      <alignment vertical="center" wrapText="1"/>
    </xf>
    <xf numFmtId="0" fontId="17" fillId="0" borderId="44" xfId="0" applyFont="1" applyBorder="1" applyAlignment="1">
      <alignment vertical="center"/>
    </xf>
    <xf numFmtId="0" fontId="17" fillId="0" borderId="42" xfId="0" applyFont="1" applyBorder="1" applyAlignment="1">
      <alignment horizontal="left" vertical="top" wrapText="1"/>
    </xf>
    <xf numFmtId="0" fontId="6" fillId="21" borderId="21" xfId="0" quotePrefix="1" applyFont="1" applyFill="1" applyBorder="1" applyAlignment="1">
      <alignment vertical="center" wrapText="1"/>
    </xf>
    <xf numFmtId="0" fontId="1" fillId="0" borderId="44" xfId="0" applyFont="1" applyBorder="1" applyAlignment="1">
      <alignment vertical="center" wrapText="1"/>
    </xf>
    <xf numFmtId="0" fontId="17" fillId="0" borderId="42" xfId="0" applyFont="1" applyBorder="1" applyAlignment="1">
      <alignment vertical="center"/>
    </xf>
    <xf numFmtId="0" fontId="1" fillId="0" borderId="16" xfId="0" applyFont="1" applyBorder="1" applyAlignment="1">
      <alignment horizontal="left" vertical="top" wrapText="1"/>
    </xf>
    <xf numFmtId="0" fontId="17" fillId="0" borderId="43" xfId="0" applyFont="1" applyBorder="1" applyAlignment="1">
      <alignment vertical="center"/>
    </xf>
    <xf numFmtId="0" fontId="1" fillId="0" borderId="21" xfId="0" applyFont="1" applyBorder="1" applyAlignment="1">
      <alignment vertical="center" wrapText="1"/>
    </xf>
    <xf numFmtId="0" fontId="3" fillId="13" borderId="16" xfId="0" applyFont="1" applyFill="1" applyBorder="1" applyAlignment="1">
      <alignment horizontal="center" vertical="center"/>
    </xf>
    <xf numFmtId="0" fontId="3" fillId="20" borderId="16" xfId="0" applyFont="1" applyFill="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3" fillId="13" borderId="16" xfId="0" applyFont="1" applyFill="1" applyBorder="1" applyAlignment="1">
      <alignment horizontal="center" vertical="center" wrapText="1"/>
    </xf>
    <xf numFmtId="0" fontId="6" fillId="0" borderId="3" xfId="0" applyFont="1" applyBorder="1" applyAlignment="1">
      <alignment horizontal="center" vertical="center" wrapText="1"/>
    </xf>
    <xf numFmtId="0" fontId="1" fillId="21" borderId="16" xfId="0" applyFont="1" applyFill="1" applyBorder="1" applyAlignment="1">
      <alignment horizontal="center" vertical="center" wrapText="1"/>
    </xf>
    <xf numFmtId="0" fontId="6" fillId="21" borderId="16"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1" fillId="12" borderId="16" xfId="0" applyFont="1" applyFill="1" applyBorder="1" applyAlignment="1">
      <alignment horizontal="center" vertical="center" wrapText="1"/>
    </xf>
    <xf numFmtId="0" fontId="17" fillId="0" borderId="45" xfId="0" applyFont="1" applyBorder="1" applyAlignment="1">
      <alignment vertical="center"/>
    </xf>
    <xf numFmtId="0" fontId="1" fillId="16" borderId="46" xfId="0" applyFont="1" applyFill="1" applyBorder="1" applyAlignment="1">
      <alignment horizontal="center"/>
    </xf>
    <xf numFmtId="0" fontId="1" fillId="16" borderId="0" xfId="0" applyFont="1" applyFill="1" applyBorder="1" applyAlignment="1">
      <alignment horizontal="left"/>
    </xf>
    <xf numFmtId="0" fontId="1" fillId="16" borderId="0" xfId="0" applyFont="1" applyFill="1" applyBorder="1" applyAlignment="1">
      <alignment horizontal="center" vertical="center"/>
    </xf>
    <xf numFmtId="0" fontId="1" fillId="16" borderId="0" xfId="0" applyFont="1" applyFill="1" applyBorder="1"/>
    <xf numFmtId="0" fontId="3" fillId="14" borderId="16" xfId="0" applyFont="1" applyFill="1" applyBorder="1" applyAlignment="1">
      <alignment vertical="center" wrapText="1"/>
    </xf>
    <xf numFmtId="0" fontId="1" fillId="12" borderId="1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21" borderId="16" xfId="0" applyFont="1" applyFill="1" applyBorder="1" applyAlignment="1">
      <alignment vertical="center" wrapText="1"/>
    </xf>
    <xf numFmtId="0" fontId="1" fillId="16" borderId="16" xfId="0" applyFont="1" applyFill="1" applyBorder="1" applyAlignment="1">
      <alignment horizontal="center" vertical="center" wrapText="1"/>
    </xf>
    <xf numFmtId="0" fontId="6" fillId="16" borderId="26" xfId="0" applyFont="1" applyFill="1" applyBorder="1" applyAlignment="1">
      <alignment horizontal="left" vertical="center" wrapText="1"/>
    </xf>
    <xf numFmtId="0" fontId="1" fillId="12" borderId="16" xfId="0" applyFont="1" applyFill="1" applyBorder="1" applyAlignment="1">
      <alignment horizontal="center" wrapText="1"/>
    </xf>
    <xf numFmtId="0" fontId="1" fillId="12" borderId="16" xfId="0" applyFont="1" applyFill="1" applyBorder="1"/>
    <xf numFmtId="0" fontId="17" fillId="12" borderId="0" xfId="0" applyFont="1" applyFill="1" applyAlignment="1">
      <alignment wrapText="1"/>
    </xf>
    <xf numFmtId="0" fontId="1" fillId="0" borderId="20" xfId="0" applyFont="1" applyBorder="1" applyAlignment="1">
      <alignment horizontal="center" vertical="center" wrapText="1"/>
    </xf>
    <xf numFmtId="0" fontId="3" fillId="20" borderId="27" xfId="0" applyFont="1" applyFill="1" applyBorder="1" applyAlignment="1">
      <alignment vertical="center"/>
    </xf>
    <xf numFmtId="0" fontId="1" fillId="0" borderId="16" xfId="0" applyFont="1" applyBorder="1" applyAlignment="1">
      <alignment horizontal="center" vertical="center"/>
    </xf>
    <xf numFmtId="0" fontId="1" fillId="0" borderId="16" xfId="0" applyFont="1" applyBorder="1"/>
    <xf numFmtId="49" fontId="1" fillId="12" borderId="0" xfId="0" applyNumberFormat="1" applyFont="1" applyFill="1" applyBorder="1" applyAlignment="1">
      <alignment vertical="top" wrapText="1"/>
    </xf>
    <xf numFmtId="0" fontId="0" fillId="12" borderId="34" xfId="0" applyFill="1" applyBorder="1" applyAlignment="1">
      <alignment vertical="center" wrapText="1"/>
    </xf>
    <xf numFmtId="0" fontId="0" fillId="12" borderId="35" xfId="0" applyFill="1" applyBorder="1" applyAlignment="1">
      <alignment vertical="center" wrapText="1"/>
    </xf>
    <xf numFmtId="0" fontId="1" fillId="12" borderId="39" xfId="0" applyFont="1" applyFill="1" applyBorder="1" applyAlignment="1">
      <alignment vertical="top" wrapText="1"/>
    </xf>
    <xf numFmtId="0" fontId="25" fillId="27" borderId="16" xfId="0" applyFont="1" applyFill="1" applyBorder="1" applyAlignment="1">
      <alignment vertical="center"/>
    </xf>
    <xf numFmtId="0" fontId="25" fillId="27" borderId="27" xfId="0" applyFont="1" applyFill="1" applyBorder="1" applyAlignment="1">
      <alignment horizontal="left" vertical="center"/>
    </xf>
    <xf numFmtId="0" fontId="25" fillId="27" borderId="26" xfId="0" applyFont="1" applyFill="1" applyBorder="1" applyAlignment="1">
      <alignment horizontal="left" vertical="center"/>
    </xf>
    <xf numFmtId="0" fontId="17" fillId="0" borderId="26" xfId="0" applyFont="1" applyBorder="1" applyAlignment="1">
      <alignment horizontal="left" vertical="center" wrapText="1"/>
    </xf>
    <xf numFmtId="0" fontId="17" fillId="0" borderId="16" xfId="0" applyFont="1" applyBorder="1" applyAlignment="1">
      <alignment vertical="center" wrapText="1"/>
    </xf>
    <xf numFmtId="0" fontId="17" fillId="24" borderId="16" xfId="0" applyFont="1" applyFill="1" applyBorder="1" applyAlignment="1">
      <alignment vertical="center" wrapText="1"/>
    </xf>
    <xf numFmtId="0" fontId="25" fillId="27" borderId="27" xfId="0" applyFont="1" applyFill="1" applyBorder="1" applyAlignment="1">
      <alignment vertical="center"/>
    </xf>
    <xf numFmtId="0" fontId="17" fillId="0" borderId="26" xfId="0" applyFont="1" applyBorder="1" applyAlignment="1">
      <alignment vertical="center" wrapText="1"/>
    </xf>
    <xf numFmtId="0" fontId="17" fillId="0" borderId="1" xfId="0" applyFont="1" applyBorder="1" applyAlignment="1">
      <alignment vertical="center" wrapText="1"/>
    </xf>
    <xf numFmtId="0" fontId="17" fillId="24" borderId="26" xfId="0" applyFont="1" applyFill="1" applyBorder="1" applyAlignment="1">
      <alignment vertical="center" wrapText="1"/>
    </xf>
    <xf numFmtId="0" fontId="6" fillId="24" borderId="1" xfId="0" applyFont="1" applyFill="1" applyBorder="1" applyAlignment="1">
      <alignment horizontal="left" vertical="center" wrapText="1"/>
    </xf>
    <xf numFmtId="0" fontId="6" fillId="24" borderId="26" xfId="0" applyFont="1" applyFill="1" applyBorder="1" applyAlignment="1">
      <alignment horizontal="left" vertical="center" wrapText="1"/>
    </xf>
    <xf numFmtId="0" fontId="17" fillId="24" borderId="26" xfId="0" applyFont="1" applyFill="1" applyBorder="1" applyAlignment="1">
      <alignment vertical="top" wrapText="1"/>
    </xf>
    <xf numFmtId="0" fontId="17" fillId="24" borderId="16" xfId="0" applyFont="1" applyFill="1" applyBorder="1" applyAlignment="1">
      <alignment vertical="top" wrapText="1"/>
    </xf>
    <xf numFmtId="0" fontId="17" fillId="0" borderId="16" xfId="0" applyFont="1" applyBorder="1" applyAlignment="1">
      <alignment vertical="top" wrapText="1"/>
    </xf>
    <xf numFmtId="0" fontId="17" fillId="0" borderId="16" xfId="0" applyFont="1" applyBorder="1" applyAlignment="1">
      <alignment horizontal="left" vertical="center"/>
    </xf>
    <xf numFmtId="0" fontId="17" fillId="0" borderId="43" xfId="0" applyFont="1" applyBorder="1" applyAlignment="1">
      <alignment horizontal="left" vertical="top" wrapText="1"/>
    </xf>
    <xf numFmtId="0" fontId="17" fillId="0" borderId="43" xfId="0" applyFont="1" applyBorder="1" applyAlignment="1">
      <alignment vertical="center" wrapText="1"/>
    </xf>
    <xf numFmtId="0" fontId="25" fillId="26" borderId="51" xfId="0" applyFont="1" applyFill="1" applyBorder="1" applyAlignment="1">
      <alignment horizontal="left" vertical="center" wrapText="1"/>
    </xf>
    <xf numFmtId="0" fontId="25" fillId="26" borderId="52" xfId="0" applyFont="1" applyFill="1" applyBorder="1" applyAlignment="1">
      <alignment horizontal="left" vertical="center" wrapText="1"/>
    </xf>
    <xf numFmtId="0" fontId="25" fillId="27" borderId="56" xfId="0" applyFont="1" applyFill="1" applyBorder="1" applyAlignment="1">
      <alignment vertical="center"/>
    </xf>
    <xf numFmtId="0" fontId="17" fillId="0" borderId="14" xfId="0" applyFont="1" applyBorder="1" applyAlignment="1">
      <alignment vertical="center"/>
    </xf>
    <xf numFmtId="0" fontId="17" fillId="24" borderId="56" xfId="0" applyFont="1" applyFill="1" applyBorder="1" applyAlignment="1">
      <alignment vertical="center" wrapText="1"/>
    </xf>
    <xf numFmtId="0" fontId="17" fillId="0" borderId="34" xfId="0" applyFont="1" applyBorder="1" applyAlignment="1">
      <alignment horizontal="left" vertical="center" wrapText="1"/>
    </xf>
    <xf numFmtId="0" fontId="17" fillId="0" borderId="56" xfId="0" applyFont="1" applyBorder="1" applyAlignment="1">
      <alignment horizontal="left" vertical="center" wrapText="1"/>
    </xf>
    <xf numFmtId="0" fontId="6" fillId="0" borderId="34" xfId="0" applyFont="1" applyBorder="1" applyAlignment="1">
      <alignment horizontal="left" vertical="center" wrapText="1"/>
    </xf>
    <xf numFmtId="0" fontId="6" fillId="24" borderId="34" xfId="0" applyFont="1" applyFill="1" applyBorder="1" applyAlignment="1">
      <alignment vertical="center" wrapText="1"/>
    </xf>
    <xf numFmtId="0" fontId="6" fillId="24" borderId="35" xfId="0" applyFont="1" applyFill="1" applyBorder="1" applyAlignment="1">
      <alignment vertical="center" wrapText="1"/>
    </xf>
    <xf numFmtId="0" fontId="17" fillId="0" borderId="34" xfId="0" applyFont="1" applyBorder="1" applyAlignment="1">
      <alignment vertical="center" wrapText="1"/>
    </xf>
    <xf numFmtId="0" fontId="17" fillId="0" borderId="56" xfId="0" applyFont="1" applyBorder="1" applyAlignment="1">
      <alignment vertical="center" wrapText="1"/>
    </xf>
    <xf numFmtId="0" fontId="6" fillId="0" borderId="56" xfId="0" applyFont="1" applyBorder="1" applyAlignment="1">
      <alignment vertical="center" wrapText="1"/>
    </xf>
    <xf numFmtId="0" fontId="17" fillId="0" borderId="57" xfId="0" applyFont="1" applyBorder="1" applyAlignment="1">
      <alignment vertical="center"/>
    </xf>
    <xf numFmtId="0" fontId="17" fillId="0" borderId="40"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17" fillId="0" borderId="42" xfId="0" applyFont="1" applyBorder="1" applyAlignment="1">
      <alignment horizontal="left" vertical="center" wrapText="1"/>
    </xf>
    <xf numFmtId="0" fontId="17" fillId="0" borderId="1" xfId="0" applyFont="1" applyBorder="1" applyAlignment="1">
      <alignment vertical="center"/>
    </xf>
    <xf numFmtId="0" fontId="25" fillId="26" borderId="53" xfId="0" applyFont="1" applyFill="1" applyBorder="1" applyAlignment="1">
      <alignment vertical="center"/>
    </xf>
    <xf numFmtId="0" fontId="25" fillId="27" borderId="16" xfId="0" applyFont="1" applyFill="1" applyBorder="1" applyAlignment="1">
      <alignment vertical="center" wrapText="1"/>
    </xf>
    <xf numFmtId="0" fontId="0" fillId="0" borderId="0" xfId="0" applyAlignment="1"/>
    <xf numFmtId="0" fontId="17" fillId="0" borderId="54" xfId="0" applyFont="1" applyBorder="1" applyAlignment="1">
      <alignment vertical="center"/>
    </xf>
    <xf numFmtId="0" fontId="17" fillId="24" borderId="1" xfId="0" applyFont="1" applyFill="1" applyBorder="1" applyAlignment="1">
      <alignment vertical="center" wrapText="1"/>
    </xf>
    <xf numFmtId="0" fontId="17" fillId="0" borderId="53" xfId="0" applyFont="1" applyBorder="1" applyAlignment="1">
      <alignment horizontal="left" vertical="center"/>
    </xf>
    <xf numFmtId="0" fontId="17" fillId="0" borderId="53" xfId="0" applyFont="1" applyBorder="1" applyAlignment="1">
      <alignment vertical="top" wrapText="1"/>
    </xf>
    <xf numFmtId="0" fontId="17" fillId="0" borderId="54" xfId="0" applyFont="1" applyBorder="1" applyAlignment="1">
      <alignment horizontal="left" vertical="center" wrapText="1"/>
    </xf>
    <xf numFmtId="0" fontId="17" fillId="0" borderId="38" xfId="0" applyFont="1" applyBorder="1" applyAlignment="1">
      <alignment horizontal="left" vertical="center"/>
    </xf>
    <xf numFmtId="0" fontId="6" fillId="0" borderId="2" xfId="0" applyFont="1" applyBorder="1" applyAlignment="1">
      <alignment vertical="center" wrapText="1"/>
    </xf>
    <xf numFmtId="0" fontId="6" fillId="0" borderId="37" xfId="0" applyFont="1" applyBorder="1" applyAlignment="1">
      <alignment vertical="center" wrapText="1"/>
    </xf>
    <xf numFmtId="0" fontId="6" fillId="0" borderId="47" xfId="0" applyFont="1" applyBorder="1" applyAlignment="1">
      <alignment vertical="center" wrapText="1"/>
    </xf>
    <xf numFmtId="0" fontId="6" fillId="0" borderId="38" xfId="0" applyFont="1" applyBorder="1" applyAlignment="1">
      <alignment vertical="center" wrapText="1"/>
    </xf>
    <xf numFmtId="0" fontId="26" fillId="0" borderId="37" xfId="0" applyFont="1" applyBorder="1" applyAlignment="1">
      <alignment vertical="center" wrapText="1"/>
    </xf>
    <xf numFmtId="0" fontId="25" fillId="26" borderId="50" xfId="0" applyFont="1" applyFill="1" applyBorder="1" applyAlignment="1">
      <alignment horizontal="center" vertical="center" wrapText="1"/>
    </xf>
    <xf numFmtId="0" fontId="25" fillId="27" borderId="55" xfId="0" applyFont="1" applyFill="1" applyBorder="1" applyAlignment="1">
      <alignment horizontal="center" vertical="center"/>
    </xf>
    <xf numFmtId="0" fontId="0" fillId="0" borderId="0" xfId="0" applyAlignment="1">
      <alignment horizontal="center"/>
    </xf>
    <xf numFmtId="0" fontId="26" fillId="21" borderId="37" xfId="0" applyFont="1" applyFill="1" applyBorder="1" applyAlignment="1">
      <alignment horizontal="center" vertical="center" wrapText="1"/>
    </xf>
    <xf numFmtId="0" fontId="6" fillId="24" borderId="2" xfId="0" applyFont="1" applyFill="1" applyBorder="1" applyAlignment="1">
      <alignment vertical="center" wrapText="1"/>
    </xf>
    <xf numFmtId="0" fontId="6" fillId="21" borderId="37" xfId="0" applyFont="1" applyFill="1" applyBorder="1" applyAlignment="1">
      <alignment vertical="center" wrapText="1"/>
    </xf>
    <xf numFmtId="0" fontId="6" fillId="24" borderId="37" xfId="0" applyFont="1" applyFill="1" applyBorder="1" applyAlignment="1">
      <alignment vertical="center" wrapText="1"/>
    </xf>
    <xf numFmtId="0" fontId="6" fillId="0" borderId="41" xfId="0" applyFont="1" applyBorder="1" applyAlignment="1">
      <alignment vertical="center" wrapText="1"/>
    </xf>
    <xf numFmtId="0" fontId="18" fillId="24" borderId="34" xfId="0" applyFont="1" applyFill="1" applyBorder="1" applyAlignment="1">
      <alignment vertical="center" wrapText="1"/>
    </xf>
    <xf numFmtId="0" fontId="18" fillId="24" borderId="37" xfId="0" applyFont="1" applyFill="1" applyBorder="1" applyAlignment="1">
      <alignment vertical="center" wrapText="1"/>
    </xf>
    <xf numFmtId="0" fontId="17" fillId="0" borderId="49" xfId="0" applyFont="1" applyBorder="1" applyAlignment="1">
      <alignment vertical="center" wrapText="1"/>
    </xf>
    <xf numFmtId="0" fontId="18" fillId="21" borderId="37" xfId="0" applyFont="1" applyFill="1" applyBorder="1" applyAlignment="1">
      <alignment vertical="center" wrapText="1"/>
    </xf>
    <xf numFmtId="0" fontId="18" fillId="0" borderId="37" xfId="0" applyFont="1" applyBorder="1" applyAlignment="1">
      <alignment vertical="center" wrapText="1"/>
    </xf>
    <xf numFmtId="0" fontId="25" fillId="27" borderId="27" xfId="0" applyFont="1" applyFill="1" applyBorder="1" applyAlignment="1">
      <alignment horizontal="center" vertical="center"/>
    </xf>
    <xf numFmtId="0" fontId="19" fillId="30" borderId="53" xfId="0" applyFont="1" applyFill="1" applyBorder="1" applyAlignment="1">
      <alignment vertical="center"/>
    </xf>
    <xf numFmtId="0" fontId="19" fillId="30" borderId="51" xfId="0" applyFont="1" applyFill="1" applyBorder="1" applyAlignment="1">
      <alignment horizontal="center" vertical="center" wrapText="1"/>
    </xf>
    <xf numFmtId="0" fontId="17" fillId="0" borderId="21" xfId="0" applyFont="1" applyBorder="1" applyAlignment="1">
      <alignment horizontal="left" vertical="center"/>
    </xf>
    <xf numFmtId="0" fontId="17" fillId="0" borderId="37" xfId="0" applyFont="1" applyBorder="1" applyAlignment="1">
      <alignment horizontal="left" vertical="center" wrapText="1"/>
    </xf>
    <xf numFmtId="0" fontId="17" fillId="0" borderId="21" xfId="0" applyFont="1" applyBorder="1" applyAlignment="1">
      <alignment vertical="center" wrapText="1"/>
    </xf>
    <xf numFmtId="0" fontId="17" fillId="0" borderId="33" xfId="0" applyFont="1" applyBorder="1" applyAlignment="1">
      <alignment vertical="center" wrapText="1"/>
    </xf>
    <xf numFmtId="0" fontId="17" fillId="24" borderId="37" xfId="0" applyFont="1" applyFill="1" applyBorder="1" applyAlignment="1">
      <alignment vertical="top" wrapText="1"/>
    </xf>
    <xf numFmtId="0" fontId="17" fillId="24" borderId="21" xfId="0" applyFont="1" applyFill="1" applyBorder="1" applyAlignment="1">
      <alignment vertical="center" wrapText="1"/>
    </xf>
    <xf numFmtId="0" fontId="17" fillId="24" borderId="33" xfId="0" applyFont="1" applyFill="1" applyBorder="1" applyAlignment="1">
      <alignment vertical="center" wrapText="1"/>
    </xf>
    <xf numFmtId="0" fontId="17" fillId="24" borderId="18" xfId="0" applyFont="1" applyFill="1" applyBorder="1" applyAlignment="1">
      <alignment vertical="center" wrapText="1"/>
    </xf>
    <xf numFmtId="0" fontId="6" fillId="0" borderId="37" xfId="0" applyFont="1" applyBorder="1" applyAlignment="1">
      <alignment horizontal="left" vertical="center" wrapText="1"/>
    </xf>
    <xf numFmtId="0" fontId="26" fillId="0" borderId="37" xfId="0" applyFont="1" applyBorder="1" applyAlignment="1">
      <alignment horizontal="center" vertical="center" wrapText="1"/>
    </xf>
    <xf numFmtId="0" fontId="17" fillId="0" borderId="37" xfId="0" applyFont="1" applyBorder="1" applyAlignment="1">
      <alignment vertical="center" wrapText="1"/>
    </xf>
    <xf numFmtId="0" fontId="17" fillId="0" borderId="4" xfId="0" applyFont="1" applyBorder="1" applyAlignment="1">
      <alignment horizontal="left" vertical="center" wrapText="1"/>
    </xf>
    <xf numFmtId="0" fontId="17" fillId="24" borderId="34" xfId="0" applyFont="1" applyFill="1" applyBorder="1" applyAlignment="1">
      <alignment vertical="center" wrapText="1"/>
    </xf>
    <xf numFmtId="0" fontId="6" fillId="0" borderId="34" xfId="0" applyFont="1" applyBorder="1" applyAlignment="1">
      <alignment vertical="center" wrapText="1"/>
    </xf>
    <xf numFmtId="0" fontId="6" fillId="0" borderId="36" xfId="0" applyFont="1" applyBorder="1" applyAlignment="1">
      <alignment vertical="center" wrapText="1"/>
    </xf>
    <xf numFmtId="0" fontId="17" fillId="0" borderId="2" xfId="0" applyFont="1" applyBorder="1" applyAlignment="1">
      <alignment vertical="center" wrapText="1"/>
    </xf>
    <xf numFmtId="0" fontId="36" fillId="0" borderId="62" xfId="0" applyFont="1" applyBorder="1" applyAlignment="1" applyProtection="1">
      <alignment horizontal="center"/>
      <protection locked="0"/>
    </xf>
    <xf numFmtId="0" fontId="30" fillId="0" borderId="70"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3" fillId="0" borderId="0" xfId="0" applyFont="1"/>
    <xf numFmtId="0" fontId="5" fillId="0" borderId="0" xfId="0" applyFont="1" applyAlignment="1">
      <alignment wrapText="1"/>
    </xf>
    <xf numFmtId="0" fontId="17" fillId="0" borderId="37" xfId="0" applyFont="1" applyBorder="1" applyAlignment="1">
      <alignment horizontal="center" vertical="center" wrapText="1"/>
    </xf>
    <xf numFmtId="0" fontId="6" fillId="0" borderId="59" xfId="0" applyFont="1" applyBorder="1" applyAlignment="1">
      <alignment vertical="center" wrapText="1"/>
    </xf>
    <xf numFmtId="0" fontId="17" fillId="24" borderId="36" xfId="0" applyFont="1" applyFill="1" applyBorder="1" applyAlignment="1">
      <alignment vertical="center" wrapText="1"/>
    </xf>
    <xf numFmtId="0" fontId="17" fillId="0" borderId="41" xfId="0" applyFont="1" applyBorder="1" applyAlignment="1">
      <alignment horizontal="left" vertical="center" wrapText="1"/>
    </xf>
    <xf numFmtId="0" fontId="6" fillId="24" borderId="56" xfId="0" applyFont="1" applyFill="1" applyBorder="1" applyAlignment="1">
      <alignment vertical="center" wrapText="1"/>
    </xf>
    <xf numFmtId="0" fontId="6" fillId="24" borderId="39" xfId="0" applyFont="1" applyFill="1" applyBorder="1" applyAlignment="1">
      <alignment vertical="top" wrapText="1"/>
    </xf>
    <xf numFmtId="0" fontId="44" fillId="0" borderId="1" xfId="0" applyFont="1" applyBorder="1"/>
    <xf numFmtId="0" fontId="6" fillId="0" borderId="76" xfId="0" applyFont="1" applyBorder="1" applyAlignment="1">
      <alignment horizontal="left" vertical="center" wrapText="1"/>
    </xf>
    <xf numFmtId="0" fontId="6" fillId="24" borderId="1" xfId="0" applyFont="1" applyFill="1" applyBorder="1" applyAlignment="1">
      <alignment vertical="center" wrapText="1"/>
    </xf>
    <xf numFmtId="0" fontId="6" fillId="0" borderId="77" xfId="0" applyFont="1" applyBorder="1" applyAlignment="1">
      <alignment horizontal="left" vertical="center" wrapText="1"/>
    </xf>
    <xf numFmtId="0" fontId="0" fillId="0" borderId="1" xfId="0" applyBorder="1" applyAlignment="1" applyProtection="1">
      <alignment wrapText="1"/>
      <protection locked="0"/>
    </xf>
    <xf numFmtId="0" fontId="1" fillId="0" borderId="1" xfId="0" applyFont="1" applyBorder="1" applyAlignment="1">
      <alignment horizontal="left"/>
    </xf>
    <xf numFmtId="0" fontId="1" fillId="0" borderId="1" xfId="0" applyFont="1" applyBorder="1" applyAlignment="1">
      <alignment horizontal="left" vertical="top" wrapText="1"/>
    </xf>
    <xf numFmtId="0" fontId="17" fillId="0" borderId="100" xfId="0" applyFont="1" applyBorder="1" applyAlignment="1">
      <alignment horizontal="left" vertical="center" wrapText="1"/>
    </xf>
    <xf numFmtId="0" fontId="49" fillId="0" borderId="0" xfId="0" applyFont="1"/>
    <xf numFmtId="0" fontId="41" fillId="0" borderId="0" xfId="0" applyFont="1" applyAlignment="1">
      <alignment vertical="center"/>
    </xf>
    <xf numFmtId="0" fontId="47" fillId="0" borderId="101" xfId="0" applyFont="1" applyBorder="1"/>
    <xf numFmtId="0" fontId="47" fillId="0" borderId="102" xfId="0" applyFont="1" applyBorder="1"/>
    <xf numFmtId="0" fontId="47" fillId="0" borderId="103" xfId="0" applyFont="1" applyBorder="1"/>
    <xf numFmtId="0" fontId="0" fillId="0" borderId="0" xfId="0"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8" borderId="65" xfId="0" applyFill="1" applyBorder="1" applyProtection="1">
      <protection locked="0"/>
    </xf>
    <xf numFmtId="0" fontId="34" fillId="21" borderId="0" xfId="0" applyFont="1" applyFill="1" applyBorder="1" applyAlignment="1" applyProtection="1">
      <alignment horizontal="center"/>
      <protection locked="0"/>
    </xf>
    <xf numFmtId="0" fontId="0" fillId="0" borderId="78" xfId="0" applyBorder="1" applyProtection="1">
      <protection locked="0"/>
    </xf>
    <xf numFmtId="0" fontId="0" fillId="0" borderId="80" xfId="0" applyBorder="1" applyProtection="1">
      <protection locked="0"/>
    </xf>
    <xf numFmtId="0" fontId="0" fillId="0" borderId="81" xfId="0" applyBorder="1" applyProtection="1">
      <protection locked="0"/>
    </xf>
    <xf numFmtId="0" fontId="0" fillId="0" borderId="82" xfId="0" applyBorder="1" applyProtection="1">
      <protection locked="0"/>
    </xf>
    <xf numFmtId="0" fontId="0" fillId="21" borderId="0" xfId="0" applyFill="1" applyProtection="1">
      <protection locked="0"/>
    </xf>
    <xf numFmtId="0" fontId="0" fillId="0" borderId="80" xfId="0" applyBorder="1" applyAlignment="1" applyProtection="1">
      <alignment wrapText="1"/>
      <protection locked="0"/>
    </xf>
    <xf numFmtId="0" fontId="0" fillId="0" borderId="99" xfId="0" applyBorder="1" applyProtection="1">
      <protection locked="0"/>
    </xf>
    <xf numFmtId="0" fontId="0" fillId="0" borderId="1" xfId="0" applyBorder="1" applyProtection="1">
      <protection locked="0"/>
    </xf>
    <xf numFmtId="0" fontId="0" fillId="0" borderId="73" xfId="0" applyBorder="1" applyProtection="1">
      <protection locked="0"/>
    </xf>
    <xf numFmtId="0" fontId="0" fillId="0" borderId="70" xfId="0" applyBorder="1" applyProtection="1">
      <protection locked="0"/>
    </xf>
    <xf numFmtId="0" fontId="0" fillId="0" borderId="70" xfId="0" applyBorder="1" applyAlignment="1" applyProtection="1">
      <alignment wrapText="1"/>
      <protection locked="0"/>
    </xf>
    <xf numFmtId="0" fontId="0" fillId="0" borderId="71" xfId="0" applyBorder="1" applyProtection="1">
      <protection locked="0"/>
    </xf>
    <xf numFmtId="0" fontId="28" fillId="3" borderId="66" xfId="0" applyFont="1" applyFill="1" applyBorder="1" applyProtection="1"/>
    <xf numFmtId="0" fontId="28" fillId="3" borderId="67" xfId="0" applyFont="1" applyFill="1" applyBorder="1" applyProtection="1"/>
    <xf numFmtId="0" fontId="29" fillId="3" borderId="67" xfId="0" applyFont="1" applyFill="1" applyBorder="1" applyAlignment="1" applyProtection="1">
      <alignment horizontal="center" wrapText="1"/>
    </xf>
    <xf numFmtId="0" fontId="33" fillId="31" borderId="69" xfId="0" applyFont="1" applyFill="1" applyBorder="1" applyAlignment="1" applyProtection="1">
      <alignment horizontal="center" vertical="center" wrapText="1"/>
    </xf>
    <xf numFmtId="0" fontId="30" fillId="0" borderId="70" xfId="0" applyFont="1" applyBorder="1" applyAlignment="1" applyProtection="1">
      <alignment horizontal="center" vertical="center"/>
    </xf>
    <xf numFmtId="0" fontId="30" fillId="0" borderId="70" xfId="0" applyFont="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27" fillId="9" borderId="1" xfId="0" applyFont="1" applyFill="1" applyBorder="1" applyAlignment="1" applyProtection="1">
      <alignment vertical="center" wrapText="1"/>
    </xf>
    <xf numFmtId="0" fontId="30" fillId="0" borderId="1" xfId="0" applyFont="1" applyBorder="1" applyAlignment="1" applyProtection="1">
      <alignment horizontal="center" vertical="center"/>
    </xf>
    <xf numFmtId="0" fontId="30" fillId="0" borderId="1" xfId="0" applyFont="1" applyBorder="1" applyAlignment="1" applyProtection="1">
      <alignment horizontal="center" vertical="center" wrapText="1"/>
    </xf>
    <xf numFmtId="0" fontId="33" fillId="31" borderId="1" xfId="0" applyFont="1" applyFill="1" applyBorder="1" applyAlignment="1" applyProtection="1">
      <alignment horizontal="center" vertical="center" wrapText="1"/>
    </xf>
    <xf numFmtId="0" fontId="33" fillId="31" borderId="74" xfId="0" applyFont="1" applyFill="1" applyBorder="1" applyAlignment="1" applyProtection="1">
      <alignment vertical="center" wrapText="1"/>
    </xf>
    <xf numFmtId="0" fontId="33" fillId="31" borderId="75" xfId="0" applyFont="1" applyFill="1" applyBorder="1" applyAlignment="1" applyProtection="1">
      <alignment vertical="center" wrapText="1"/>
    </xf>
    <xf numFmtId="0" fontId="30" fillId="0" borderId="2" xfId="0" applyFont="1" applyBorder="1" applyAlignment="1" applyProtection="1">
      <alignment horizontal="center" vertical="center"/>
    </xf>
    <xf numFmtId="0" fontId="33" fillId="28" borderId="69" xfId="0" applyFont="1" applyFill="1" applyBorder="1" applyAlignment="1" applyProtection="1">
      <alignment horizontal="center" vertical="center" wrapText="1"/>
    </xf>
    <xf numFmtId="0" fontId="29" fillId="3" borderId="68" xfId="0" applyFont="1" applyFill="1" applyBorder="1" applyAlignment="1" applyProtection="1">
      <alignment horizontal="center" wrapText="1"/>
    </xf>
    <xf numFmtId="0" fontId="30" fillId="0" borderId="5" xfId="0" applyFont="1" applyBorder="1" applyAlignment="1" applyProtection="1">
      <alignment horizontal="left" vertical="center" wrapText="1"/>
    </xf>
    <xf numFmtId="0" fontId="30" fillId="0" borderId="71" xfId="0" applyFont="1" applyBorder="1" applyAlignment="1" applyProtection="1">
      <alignment horizontal="left" vertical="center" wrapText="1"/>
    </xf>
    <xf numFmtId="0" fontId="29" fillId="3" borderId="79" xfId="0" applyFont="1" applyFill="1" applyBorder="1" applyAlignment="1" applyProtection="1">
      <alignment horizontal="center" wrapText="1"/>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 fillId="0" borderId="35" xfId="0" applyFont="1" applyBorder="1" applyAlignment="1">
      <alignment horizontal="center" vertical="center" wrapText="1"/>
    </xf>
    <xf numFmtId="0" fontId="6" fillId="0" borderId="3" xfId="0" applyFont="1" applyBorder="1" applyAlignment="1">
      <alignment horizontal="lef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2" fillId="0" borderId="9" xfId="0" applyFont="1" applyBorder="1" applyAlignment="1">
      <alignment horizontal="center" vertical="center" wrapText="1"/>
    </xf>
    <xf numFmtId="165" fontId="2" fillId="0" borderId="8" xfId="0" applyNumberFormat="1" applyFont="1" applyBorder="1" applyAlignment="1">
      <alignment horizontal="center" vertical="center"/>
    </xf>
    <xf numFmtId="0" fontId="1" fillId="0" borderId="3" xfId="0" applyFont="1" applyBorder="1" applyAlignment="1">
      <alignment vertical="center" wrapText="1"/>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1" fillId="0" borderId="16" xfId="0" applyFont="1" applyBorder="1" applyAlignment="1">
      <alignment horizontal="left" vertical="center" wrapText="1"/>
    </xf>
    <xf numFmtId="0" fontId="0" fillId="12" borderId="16" xfId="0" applyFill="1" applyBorder="1" applyAlignment="1">
      <alignment horizontal="center"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center" vertical="center" wrapText="1"/>
    </xf>
    <xf numFmtId="0" fontId="33" fillId="31" borderId="72" xfId="0" applyFont="1" applyFill="1" applyBorder="1" applyAlignment="1" applyProtection="1">
      <alignment horizontal="center" vertical="center" wrapText="1"/>
    </xf>
    <xf numFmtId="0" fontId="0" fillId="0" borderId="0" xfId="0" quotePrefix="1" applyAlignment="1" applyProtection="1">
      <alignment wrapText="1"/>
      <protection locked="0"/>
    </xf>
    <xf numFmtId="0" fontId="32" fillId="3" borderId="67" xfId="0" applyFont="1" applyFill="1" applyBorder="1" applyAlignment="1" applyProtection="1">
      <alignment horizontal="center" wrapText="1"/>
    </xf>
    <xf numFmtId="0" fontId="51" fillId="3" borderId="67" xfId="0" applyFont="1" applyFill="1" applyBorder="1" applyAlignment="1" applyProtection="1">
      <alignment horizontal="center" wrapText="1"/>
    </xf>
    <xf numFmtId="0" fontId="18" fillId="0" borderId="0" xfId="0" applyFont="1" applyAlignment="1">
      <alignment wrapText="1"/>
    </xf>
    <xf numFmtId="0" fontId="18" fillId="0" borderId="61" xfId="0" applyFont="1" applyBorder="1" applyAlignment="1">
      <alignment wrapText="1"/>
    </xf>
    <xf numFmtId="0" fontId="18" fillId="0" borderId="106" xfId="0" applyFont="1" applyBorder="1" applyAlignment="1">
      <alignment wrapText="1"/>
    </xf>
    <xf numFmtId="0" fontId="0" fillId="0" borderId="61" xfId="0" applyBorder="1" applyProtection="1"/>
    <xf numFmtId="0" fontId="0" fillId="0" borderId="106" xfId="0" applyBorder="1" applyProtection="1"/>
    <xf numFmtId="0" fontId="0" fillId="0" borderId="103" xfId="0" applyBorder="1" applyProtection="1"/>
    <xf numFmtId="0" fontId="0" fillId="0" borderId="89" xfId="0" applyBorder="1" applyProtection="1"/>
    <xf numFmtId="0" fontId="0" fillId="0" borderId="83" xfId="0" applyBorder="1" applyProtection="1"/>
    <xf numFmtId="0" fontId="0" fillId="0" borderId="2" xfId="0" applyBorder="1" applyProtection="1">
      <protection locked="0"/>
    </xf>
    <xf numFmtId="0" fontId="0" fillId="0" borderId="2" xfId="0" applyBorder="1" applyAlignment="1" applyProtection="1">
      <alignment wrapText="1"/>
      <protection locked="0"/>
    </xf>
    <xf numFmtId="0" fontId="0" fillId="0" borderId="107" xfId="0" applyBorder="1" applyProtection="1">
      <protection locked="0"/>
    </xf>
    <xf numFmtId="0" fontId="27" fillId="9" borderId="7" xfId="0" applyFont="1" applyFill="1" applyBorder="1" applyAlignment="1" applyProtection="1">
      <alignment vertical="center" wrapText="1"/>
      <protection locked="0"/>
    </xf>
    <xf numFmtId="0" fontId="27" fillId="9" borderId="10" xfId="0" applyFont="1" applyFill="1" applyBorder="1" applyAlignment="1" applyProtection="1">
      <alignment vertical="center" wrapText="1"/>
      <protection locked="0"/>
    </xf>
    <xf numFmtId="0" fontId="27" fillId="9" borderId="108" xfId="0" applyFont="1" applyFill="1" applyBorder="1" applyAlignment="1" applyProtection="1">
      <alignment vertical="center" wrapText="1"/>
      <protection locked="0"/>
    </xf>
    <xf numFmtId="0" fontId="28" fillId="3" borderId="109" xfId="0" applyFont="1" applyFill="1" applyBorder="1" applyAlignment="1" applyProtection="1">
      <alignment wrapText="1"/>
    </xf>
    <xf numFmtId="0" fontId="0" fillId="0" borderId="89" xfId="0" applyBorder="1" applyProtection="1">
      <protection locked="0"/>
    </xf>
    <xf numFmtId="0" fontId="25" fillId="26" borderId="1" xfId="0" applyFont="1" applyFill="1" applyBorder="1" applyAlignment="1">
      <alignment horizontal="left" vertical="center" wrapText="1"/>
    </xf>
    <xf numFmtId="0" fontId="19" fillId="30" borderId="53" xfId="0" applyFont="1" applyFill="1" applyBorder="1" applyAlignment="1">
      <alignment horizontal="center" vertical="center"/>
    </xf>
    <xf numFmtId="0" fontId="25" fillId="26" borderId="53" xfId="0" applyFont="1" applyFill="1" applyBorder="1" applyAlignment="1">
      <alignment vertical="center" wrapText="1"/>
    </xf>
    <xf numFmtId="0" fontId="25" fillId="26" borderId="53" xfId="0" applyFont="1" applyFill="1" applyBorder="1" applyAlignment="1">
      <alignment horizontal="center" vertical="center" wrapText="1"/>
    </xf>
    <xf numFmtId="0" fontId="19" fillId="30" borderId="54" xfId="0" applyFont="1" applyFill="1" applyBorder="1" applyAlignment="1">
      <alignment vertical="center" wrapText="1"/>
    </xf>
    <xf numFmtId="0" fontId="25" fillId="27" borderId="1" xfId="0" applyFont="1" applyFill="1" applyBorder="1" applyAlignment="1">
      <alignment horizontal="left" vertical="center"/>
    </xf>
    <xf numFmtId="0" fontId="25" fillId="27" borderId="16"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39" xfId="0" applyFont="1" applyBorder="1" applyAlignment="1">
      <alignment vertical="center" wrapText="1"/>
    </xf>
    <xf numFmtId="0" fontId="17" fillId="24" borderId="16" xfId="0" applyFont="1" applyFill="1" applyBorder="1" applyAlignment="1">
      <alignment horizontal="center" vertical="center"/>
    </xf>
    <xf numFmtId="0" fontId="1" fillId="0" borderId="4" xfId="0" applyFont="1" applyBorder="1" applyAlignment="1">
      <alignment horizontal="left" vertical="center" wrapText="1"/>
    </xf>
    <xf numFmtId="0" fontId="6" fillId="0" borderId="48" xfId="0" applyFont="1" applyBorder="1" applyAlignment="1">
      <alignment vertical="center" wrapText="1"/>
    </xf>
    <xf numFmtId="0" fontId="17" fillId="0" borderId="1" xfId="0" applyFont="1" applyBorder="1" applyAlignment="1">
      <alignment horizontal="center" vertical="center" wrapText="1"/>
    </xf>
    <xf numFmtId="0" fontId="6" fillId="24" borderId="16" xfId="0" applyFont="1" applyFill="1" applyBorder="1" applyAlignment="1">
      <alignment horizontal="center" vertical="center" wrapText="1"/>
    </xf>
    <xf numFmtId="0" fontId="6" fillId="24" borderId="21" xfId="0" applyFont="1" applyFill="1" applyBorder="1" applyAlignment="1">
      <alignment vertical="center" wrapText="1"/>
    </xf>
    <xf numFmtId="0" fontId="17" fillId="24" borderId="16"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24" borderId="1" xfId="0" applyFont="1" applyFill="1" applyBorder="1" applyAlignment="1">
      <alignment horizontal="left" vertical="center" wrapText="1"/>
    </xf>
    <xf numFmtId="0" fontId="17" fillId="22" borderId="21" xfId="0" applyFont="1" applyFill="1" applyBorder="1" applyAlignment="1">
      <alignment vertical="center" wrapText="1"/>
    </xf>
    <xf numFmtId="0" fontId="6" fillId="24" borderId="18"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7" fillId="23" borderId="21" xfId="0" applyFont="1" applyFill="1" applyBorder="1" applyAlignment="1">
      <alignment vertical="center" wrapText="1"/>
    </xf>
    <xf numFmtId="0" fontId="6" fillId="24" borderId="21" xfId="0" applyFont="1" applyFill="1" applyBorder="1" applyAlignment="1">
      <alignment horizontal="center" vertical="center" wrapText="1"/>
    </xf>
    <xf numFmtId="0" fontId="17" fillId="24" borderId="21" xfId="0" applyFont="1" applyFill="1" applyBorder="1" applyAlignment="1">
      <alignment horizontal="center" vertical="center" wrapText="1"/>
    </xf>
    <xf numFmtId="0" fontId="6" fillId="23" borderId="21" xfId="0" applyFont="1" applyFill="1" applyBorder="1" applyAlignment="1">
      <alignment vertical="center" wrapText="1"/>
    </xf>
    <xf numFmtId="0" fontId="17" fillId="0" borderId="2" xfId="0" applyFont="1" applyBorder="1" applyAlignment="1">
      <alignment horizontal="left" vertical="center" wrapText="1"/>
    </xf>
    <xf numFmtId="0" fontId="0" fillId="0" borderId="0" xfId="0" applyAlignment="1">
      <alignment horizontal="center" vertical="center"/>
    </xf>
    <xf numFmtId="0" fontId="17" fillId="24" borderId="2" xfId="0" applyFont="1" applyFill="1" applyBorder="1" applyAlignment="1">
      <alignment horizontal="left" vertical="center" wrapText="1"/>
    </xf>
    <xf numFmtId="0" fontId="17" fillId="0" borderId="21" xfId="0" applyFont="1" applyBorder="1" applyAlignment="1">
      <alignment horizontal="center" vertical="center"/>
    </xf>
    <xf numFmtId="0" fontId="17" fillId="0" borderId="16" xfId="0" applyFont="1" applyBorder="1" applyAlignment="1">
      <alignment horizontal="center" vertical="center"/>
    </xf>
    <xf numFmtId="0" fontId="17" fillId="24" borderId="21" xfId="0" applyFont="1" applyFill="1" applyBorder="1" applyAlignment="1">
      <alignment vertical="center"/>
    </xf>
    <xf numFmtId="0" fontId="17" fillId="24" borderId="27" xfId="0" applyFont="1" applyFill="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17" fillId="24" borderId="21" xfId="0" applyFont="1" applyFill="1" applyBorder="1" applyAlignment="1">
      <alignment vertical="top" wrapText="1"/>
    </xf>
    <xf numFmtId="0" fontId="6" fillId="24" borderId="21" xfId="0" applyFont="1" applyFill="1" applyBorder="1" applyAlignment="1">
      <alignment vertical="top" wrapText="1"/>
    </xf>
    <xf numFmtId="0" fontId="17" fillId="24" borderId="1" xfId="0" applyFont="1" applyFill="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24" borderId="39" xfId="0" applyFont="1" applyFill="1" applyBorder="1" applyAlignment="1">
      <alignment vertical="top" wrapText="1"/>
    </xf>
    <xf numFmtId="0" fontId="17" fillId="0" borderId="21" xfId="0" applyFont="1" applyBorder="1" applyAlignment="1">
      <alignment vertical="top" wrapText="1"/>
    </xf>
    <xf numFmtId="0" fontId="17" fillId="0" borderId="53" xfId="0" applyFont="1" applyBorder="1" applyAlignment="1">
      <alignment horizontal="left" vertical="center" wrapText="1"/>
    </xf>
    <xf numFmtId="0" fontId="17" fillId="0" borderId="53" xfId="0" applyFont="1" applyBorder="1" applyAlignment="1">
      <alignment horizontal="center" vertical="center"/>
    </xf>
    <xf numFmtId="0" fontId="17" fillId="0" borderId="34" xfId="0" applyFont="1" applyBorder="1" applyAlignment="1">
      <alignment horizontal="left" vertical="center"/>
    </xf>
    <xf numFmtId="0" fontId="1" fillId="0" borderId="0" xfId="0" applyFont="1" applyAlignment="1">
      <alignment wrapText="1"/>
    </xf>
    <xf numFmtId="0" fontId="6" fillId="0" borderId="20" xfId="0" applyFont="1" applyBorder="1" applyAlignment="1">
      <alignment vertical="center" wrapText="1"/>
    </xf>
    <xf numFmtId="0" fontId="0" fillId="0" borderId="0" xfId="0" applyBorder="1" applyAlignment="1" applyProtection="1">
      <alignment wrapText="1"/>
      <protection locked="0"/>
    </xf>
    <xf numFmtId="0" fontId="0" fillId="0" borderId="62" xfId="0" applyBorder="1" applyAlignment="1" applyProtection="1">
      <alignment wrapText="1"/>
      <protection locked="0"/>
    </xf>
    <xf numFmtId="0" fontId="32" fillId="3" borderId="68" xfId="0" applyFont="1" applyFill="1" applyBorder="1" applyAlignment="1" applyProtection="1">
      <alignment horizontal="center" wrapText="1"/>
    </xf>
    <xf numFmtId="0" fontId="0" fillId="0" borderId="62" xfId="0" applyBorder="1" applyProtection="1"/>
    <xf numFmtId="0" fontId="53" fillId="13" borderId="98" xfId="0" applyFont="1" applyFill="1" applyBorder="1" applyAlignment="1">
      <alignment horizontal="left" vertical="center" wrapText="1"/>
    </xf>
    <xf numFmtId="0" fontId="53" fillId="13" borderId="96" xfId="0" applyFont="1" applyFill="1" applyBorder="1" applyAlignment="1">
      <alignment horizontal="left" vertical="center" wrapText="1"/>
    </xf>
    <xf numFmtId="0" fontId="53" fillId="13" borderId="97" xfId="0" applyFont="1" applyFill="1" applyBorder="1" applyAlignment="1">
      <alignment horizontal="left" vertical="center"/>
    </xf>
    <xf numFmtId="0" fontId="53" fillId="13" borderId="97" xfId="0" applyFont="1" applyFill="1" applyBorder="1" applyAlignment="1">
      <alignment horizontal="left" vertical="center" wrapText="1"/>
    </xf>
    <xf numFmtId="0" fontId="53" fillId="13" borderId="68" xfId="0" applyFont="1" applyFill="1" applyBorder="1" applyAlignment="1">
      <alignment horizontal="left" vertical="center" wrapText="1"/>
    </xf>
    <xf numFmtId="0" fontId="6" fillId="34" borderId="16" xfId="0" applyFont="1" applyFill="1" applyBorder="1" applyAlignment="1">
      <alignment vertical="center" wrapText="1"/>
    </xf>
    <xf numFmtId="0" fontId="6" fillId="34" borderId="42" xfId="0" applyFont="1" applyFill="1" applyBorder="1" applyAlignment="1">
      <alignment vertical="center"/>
    </xf>
    <xf numFmtId="0" fontId="6" fillId="34" borderId="1" xfId="0" applyFont="1" applyFill="1" applyBorder="1" applyAlignment="1">
      <alignment vertical="center" wrapText="1"/>
    </xf>
    <xf numFmtId="0" fontId="6" fillId="34" borderId="18" xfId="0" applyFont="1" applyFill="1" applyBorder="1" applyAlignment="1">
      <alignment vertical="center" wrapText="1"/>
    </xf>
    <xf numFmtId="0" fontId="6" fillId="21" borderId="33" xfId="0" applyFont="1" applyFill="1" applyBorder="1" applyAlignment="1">
      <alignment horizontal="left" vertical="center" wrapText="1"/>
    </xf>
    <xf numFmtId="0" fontId="6" fillId="34" borderId="1" xfId="0" applyFont="1" applyFill="1" applyBorder="1" applyAlignment="1">
      <alignment vertical="center"/>
    </xf>
    <xf numFmtId="0" fontId="6" fillId="34" borderId="1" xfId="0" quotePrefix="1" applyFont="1" applyFill="1" applyBorder="1" applyAlignment="1">
      <alignment vertical="center" wrapText="1"/>
    </xf>
    <xf numFmtId="0" fontId="0" fillId="0" borderId="0" xfId="0" applyAlignment="1">
      <alignment horizontal="left" vertical="center" wrapText="1"/>
    </xf>
    <xf numFmtId="0" fontId="54" fillId="0" borderId="0" xfId="0" applyFont="1" applyAlignment="1">
      <alignment horizontal="left" vertical="center" wrapText="1"/>
    </xf>
    <xf numFmtId="0" fontId="55" fillId="0" borderId="0" xfId="0" applyFont="1" applyAlignment="1">
      <alignment horizontal="left" vertical="center" wrapText="1" readingOrder="1"/>
    </xf>
    <xf numFmtId="0" fontId="56" fillId="0" borderId="0" xfId="0" applyFont="1" applyAlignment="1">
      <alignment wrapText="1"/>
    </xf>
    <xf numFmtId="0" fontId="57" fillId="0" borderId="0" xfId="0" applyFont="1" applyAlignment="1">
      <alignment wrapText="1"/>
    </xf>
    <xf numFmtId="0" fontId="58" fillId="0" borderId="0" xfId="0" applyFont="1" applyAlignment="1">
      <alignment wrapText="1"/>
    </xf>
    <xf numFmtId="0" fontId="59" fillId="0" borderId="0" xfId="0" applyFont="1" applyAlignment="1">
      <alignment horizontal="left" vertical="center"/>
    </xf>
    <xf numFmtId="0" fontId="54" fillId="0" borderId="0" xfId="0" applyFont="1" applyAlignment="1" applyProtection="1">
      <alignment horizontal="left" vertical="center" wrapText="1"/>
      <protection locked="0"/>
    </xf>
    <xf numFmtId="0" fontId="0" fillId="0" borderId="0" xfId="0" applyAlignment="1">
      <alignment horizontal="left" vertical="center"/>
    </xf>
    <xf numFmtId="0" fontId="17" fillId="0" borderId="0" xfId="0" applyFont="1" applyAlignment="1">
      <alignment horizontal="left" vertical="center" wrapText="1"/>
    </xf>
    <xf numFmtId="0" fontId="6" fillId="0" borderId="0" xfId="0" applyFont="1" applyAlignment="1">
      <alignment horizontal="left" vertical="center" wrapText="1"/>
    </xf>
    <xf numFmtId="0" fontId="52" fillId="0" borderId="0" xfId="0" applyFont="1" applyAlignment="1">
      <alignment horizontal="left" vertical="center" wrapText="1"/>
    </xf>
    <xf numFmtId="0" fontId="56" fillId="0" borderId="0" xfId="0" applyFont="1"/>
    <xf numFmtId="0" fontId="60" fillId="0" borderId="0" xfId="0" applyFont="1" applyAlignment="1">
      <alignment horizontal="left" vertical="center" wrapText="1"/>
    </xf>
    <xf numFmtId="0" fontId="61" fillId="0" borderId="0" xfId="0" applyFont="1" applyAlignment="1">
      <alignment horizontal="left" vertical="center" wrapText="1"/>
    </xf>
    <xf numFmtId="0" fontId="0" fillId="16" borderId="0" xfId="0" applyFill="1" applyAlignment="1">
      <alignment horizontal="left" vertical="center" wrapText="1"/>
    </xf>
    <xf numFmtId="0" fontId="60" fillId="16" borderId="0" xfId="0" applyFont="1" applyFill="1" applyAlignment="1">
      <alignment horizontal="left" vertical="center" wrapText="1"/>
    </xf>
    <xf numFmtId="0" fontId="54" fillId="16" borderId="0" xfId="0" applyFont="1" applyFill="1" applyAlignment="1">
      <alignment horizontal="left" vertical="center" wrapText="1"/>
    </xf>
    <xf numFmtId="0" fontId="0" fillId="0" borderId="0" xfId="0" applyAlignment="1" applyProtection="1">
      <alignment vertical="top"/>
      <protection locked="0"/>
    </xf>
    <xf numFmtId="0" fontId="0" fillId="0" borderId="0" xfId="0" applyBorder="1" applyAlignment="1" applyProtection="1">
      <alignment vertical="top"/>
      <protection locked="0"/>
    </xf>
    <xf numFmtId="0" fontId="0" fillId="0" borderId="0" xfId="0" applyBorder="1" applyAlignment="1" applyProtection="1">
      <alignment vertical="top"/>
    </xf>
    <xf numFmtId="0" fontId="0" fillId="0" borderId="0" xfId="0" applyAlignment="1" applyProtection="1">
      <alignment vertical="top"/>
    </xf>
    <xf numFmtId="0" fontId="63" fillId="0" borderId="0" xfId="0" applyFont="1" applyAlignment="1">
      <alignment horizontal="left" vertical="center" wrapText="1"/>
    </xf>
    <xf numFmtId="0" fontId="64" fillId="0" borderId="0" xfId="0" applyFont="1" applyAlignment="1">
      <alignment horizontal="left" vertical="top" wrapText="1"/>
    </xf>
    <xf numFmtId="0" fontId="64" fillId="0" borderId="0" xfId="0" applyFont="1" applyAlignment="1">
      <alignment vertical="center" wrapText="1"/>
    </xf>
    <xf numFmtId="0" fontId="62" fillId="0" borderId="0" xfId="3" applyAlignment="1">
      <alignment horizontal="left" vertical="center" wrapText="1"/>
    </xf>
    <xf numFmtId="0" fontId="62" fillId="0" borderId="0" xfId="3" applyAlignment="1">
      <alignment horizontal="left" vertical="center"/>
    </xf>
    <xf numFmtId="0" fontId="54" fillId="16" borderId="61" xfId="0" applyFont="1" applyFill="1" applyBorder="1" applyProtection="1"/>
    <xf numFmtId="0" fontId="54" fillId="16" borderId="78" xfId="0" applyFont="1" applyFill="1" applyBorder="1" applyAlignment="1">
      <alignment horizontal="left" vertical="top" wrapText="1"/>
    </xf>
    <xf numFmtId="0" fontId="0" fillId="0" borderId="61" xfId="0" applyFont="1" applyBorder="1" applyAlignment="1">
      <alignment horizontal="left" vertical="top" wrapText="1"/>
    </xf>
    <xf numFmtId="0" fontId="0" fillId="0" borderId="106" xfId="0" applyFont="1" applyBorder="1" applyAlignment="1">
      <alignment horizontal="left" vertical="top" wrapText="1"/>
    </xf>
    <xf numFmtId="0" fontId="18" fillId="0" borderId="61" xfId="0" applyFont="1" applyBorder="1" applyAlignment="1">
      <alignment vertical="top" wrapText="1"/>
    </xf>
    <xf numFmtId="0" fontId="18" fillId="0" borderId="106" xfId="0" applyFont="1" applyBorder="1" applyAlignment="1">
      <alignment vertical="top" wrapText="1"/>
    </xf>
    <xf numFmtId="0" fontId="18" fillId="0" borderId="62" xfId="0" applyFont="1" applyBorder="1" applyAlignment="1">
      <alignment vertical="top" wrapText="1"/>
    </xf>
    <xf numFmtId="0" fontId="0" fillId="0" borderId="106" xfId="0" applyFont="1" applyBorder="1" applyAlignment="1">
      <alignment vertical="top" wrapText="1"/>
    </xf>
    <xf numFmtId="0" fontId="0" fillId="0" borderId="62" xfId="0" applyFont="1" applyBorder="1" applyAlignment="1">
      <alignment horizontal="left" vertical="top" wrapText="1"/>
    </xf>
    <xf numFmtId="0" fontId="54" fillId="0" borderId="106" xfId="0" applyFont="1" applyBorder="1" applyAlignment="1">
      <alignment vertical="top" wrapText="1"/>
    </xf>
    <xf numFmtId="0" fontId="64" fillId="0" borderId="0" xfId="0" applyFont="1" applyAlignment="1">
      <alignment vertical="top" wrapText="1"/>
    </xf>
    <xf numFmtId="0" fontId="1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1" xfId="0" applyFont="1" applyBorder="1" applyAlignment="1">
      <alignment horizontal="left" vertical="center" wrapText="1"/>
    </xf>
    <xf numFmtId="0" fontId="6" fillId="0" borderId="2" xfId="0" applyFont="1" applyBorder="1" applyAlignment="1">
      <alignment horizontal="left" vertical="center" wrapText="1"/>
    </xf>
    <xf numFmtId="0" fontId="6" fillId="0" borderId="16" xfId="0" applyFont="1" applyBorder="1" applyAlignment="1">
      <alignment horizontal="center" vertical="center" wrapText="1"/>
    </xf>
    <xf numFmtId="0" fontId="6" fillId="0" borderId="16" xfId="0" applyFont="1" applyBorder="1" applyAlignment="1">
      <alignment horizontal="left" vertical="center" wrapText="1"/>
    </xf>
    <xf numFmtId="0" fontId="6" fillId="0" borderId="21" xfId="0" applyFont="1" applyBorder="1" applyAlignment="1">
      <alignment vertical="center" wrapText="1"/>
    </xf>
    <xf numFmtId="0" fontId="6" fillId="0" borderId="33" xfId="0" applyFont="1" applyBorder="1" applyAlignment="1">
      <alignment vertical="center" wrapText="1"/>
    </xf>
    <xf numFmtId="0" fontId="17" fillId="0" borderId="21" xfId="0" applyFont="1" applyBorder="1" applyAlignment="1">
      <alignment horizontal="left" vertical="center" wrapText="1"/>
    </xf>
    <xf numFmtId="0" fontId="6" fillId="0" borderId="18" xfId="0" applyFont="1" applyBorder="1" applyAlignment="1">
      <alignment horizontal="left" vertical="center" wrapText="1"/>
    </xf>
    <xf numFmtId="0" fontId="41" fillId="0" borderId="0" xfId="0" applyFont="1" applyAlignment="1">
      <alignment horizontal="left" vertical="center" wrapText="1"/>
    </xf>
    <xf numFmtId="0" fontId="6" fillId="34" borderId="1" xfId="0" applyFont="1" applyFill="1" applyBorder="1" applyAlignment="1">
      <alignment horizontal="left" vertical="center" wrapText="1"/>
    </xf>
    <xf numFmtId="0" fontId="17" fillId="0" borderId="0" xfId="0" applyFont="1" applyAlignment="1">
      <alignment horizontal="center" vertical="center" wrapText="1"/>
    </xf>
    <xf numFmtId="0" fontId="17" fillId="0" borderId="57" xfId="0" applyFont="1" applyBorder="1" applyAlignment="1">
      <alignment vertical="center" wrapText="1"/>
    </xf>
    <xf numFmtId="0" fontId="17" fillId="0" borderId="35" xfId="0" applyFont="1" applyBorder="1" applyAlignment="1">
      <alignment horizontal="left" vertical="center" wrapText="1"/>
    </xf>
    <xf numFmtId="0" fontId="17" fillId="0" borderId="35" xfId="0" applyFont="1" applyBorder="1" applyAlignment="1">
      <alignment vertical="center" wrapText="1"/>
    </xf>
    <xf numFmtId="0" fontId="6" fillId="0" borderId="56" xfId="0" applyFont="1" applyBorder="1" applyAlignment="1">
      <alignment horizontal="left" vertical="center" wrapText="1"/>
    </xf>
    <xf numFmtId="0" fontId="17" fillId="0" borderId="14" xfId="0" applyFont="1" applyBorder="1" applyAlignment="1">
      <alignment horizontal="left" vertical="center" wrapText="1"/>
    </xf>
    <xf numFmtId="0" fontId="6" fillId="24" borderId="36" xfId="0" applyFont="1" applyFill="1" applyBorder="1" applyAlignment="1">
      <alignment vertical="center" wrapText="1"/>
    </xf>
    <xf numFmtId="0" fontId="17" fillId="0" borderId="54" xfId="0" applyFont="1" applyBorder="1" applyAlignment="1">
      <alignment vertical="center" wrapText="1"/>
    </xf>
    <xf numFmtId="0" fontId="44" fillId="24" borderId="37" xfId="0" applyFont="1" applyFill="1" applyBorder="1" applyAlignment="1">
      <alignment vertical="center" wrapText="1"/>
    </xf>
    <xf numFmtId="0" fontId="17" fillId="0" borderId="60" xfId="0" applyFont="1" applyBorder="1"/>
    <xf numFmtId="0" fontId="17" fillId="0" borderId="37" xfId="0" applyFont="1" applyBorder="1"/>
    <xf numFmtId="0" fontId="17" fillId="24" borderId="56" xfId="0" applyFont="1" applyFill="1" applyBorder="1" applyAlignment="1">
      <alignment horizontal="left" vertical="center" wrapText="1"/>
    </xf>
    <xf numFmtId="0" fontId="6" fillId="0" borderId="37" xfId="0" applyFont="1" applyBorder="1"/>
    <xf numFmtId="0" fontId="6" fillId="0" borderId="1" xfId="0" applyFont="1" applyBorder="1" applyAlignment="1">
      <alignment horizontal="center" vertical="center"/>
    </xf>
    <xf numFmtId="0" fontId="6" fillId="0" borderId="112" xfId="0" applyFont="1" applyBorder="1"/>
    <xf numFmtId="0" fontId="17" fillId="0" borderId="53" xfId="0" applyFont="1" applyBorder="1" applyAlignment="1">
      <alignment vertical="center" wrapText="1"/>
    </xf>
    <xf numFmtId="0" fontId="6" fillId="0" borderId="112" xfId="0" applyFont="1" applyBorder="1" applyAlignment="1">
      <alignment horizontal="left" vertical="top" wrapText="1"/>
    </xf>
    <xf numFmtId="0" fontId="44" fillId="0" borderId="112" xfId="0" applyFont="1" applyBorder="1"/>
    <xf numFmtId="0" fontId="6" fillId="0" borderId="100" xfId="0" applyFont="1" applyBorder="1" applyAlignment="1">
      <alignment horizontal="left" vertical="center" wrapText="1"/>
    </xf>
    <xf numFmtId="0" fontId="6" fillId="0" borderId="113" xfId="0" applyFont="1" applyBorder="1" applyAlignment="1">
      <alignment vertical="center" wrapText="1"/>
    </xf>
    <xf numFmtId="0" fontId="1" fillId="0" borderId="45" xfId="0" applyFont="1" applyBorder="1" applyAlignment="1">
      <alignment wrapText="1"/>
    </xf>
    <xf numFmtId="0" fontId="6" fillId="0" borderId="112" xfId="0" applyFont="1" applyBorder="1" applyAlignment="1">
      <alignment horizontal="center" vertical="center"/>
    </xf>
    <xf numFmtId="0" fontId="6" fillId="0" borderId="77" xfId="0" applyFont="1" applyBorder="1" applyAlignment="1">
      <alignment vertical="center"/>
    </xf>
    <xf numFmtId="0" fontId="34" fillId="0" borderId="0" xfId="0" applyFont="1" applyBorder="1" applyProtection="1"/>
    <xf numFmtId="0" fontId="65" fillId="0" borderId="0" xfId="0" applyFont="1" applyProtection="1"/>
    <xf numFmtId="0" fontId="35" fillId="29" borderId="61" xfId="0" applyFont="1" applyFill="1" applyBorder="1" applyAlignment="1" applyProtection="1">
      <alignment horizontal="center" wrapText="1"/>
    </xf>
    <xf numFmtId="0" fontId="6" fillId="0" borderId="33" xfId="0" applyFont="1" applyBorder="1" applyAlignment="1">
      <alignment vertical="center"/>
    </xf>
    <xf numFmtId="0" fontId="6" fillId="0" borderId="42" xfId="0" applyFont="1" applyBorder="1" applyAlignment="1">
      <alignment vertical="center"/>
    </xf>
    <xf numFmtId="0" fontId="6" fillId="0" borderId="21" xfId="0" quotePrefix="1" applyFont="1" applyBorder="1" applyAlignment="1">
      <alignment vertical="center" wrapText="1"/>
    </xf>
    <xf numFmtId="0" fontId="6" fillId="34" borderId="27" xfId="0" applyFont="1" applyFill="1" applyBorder="1" applyAlignment="1">
      <alignment vertical="center" wrapText="1"/>
    </xf>
    <xf numFmtId="0" fontId="6" fillId="0" borderId="42" xfId="0" applyFont="1" applyBorder="1" applyAlignment="1">
      <alignment horizontal="left" vertical="center" wrapText="1"/>
    </xf>
    <xf numFmtId="0" fontId="6" fillId="0" borderId="27" xfId="0" applyFont="1" applyBorder="1" applyAlignment="1">
      <alignment vertical="center" wrapText="1"/>
    </xf>
    <xf numFmtId="0" fontId="6" fillId="0" borderId="1" xfId="0" applyFont="1" applyBorder="1" applyAlignment="1">
      <alignment vertical="center"/>
    </xf>
    <xf numFmtId="0" fontId="6" fillId="0" borderId="84" xfId="0" applyFont="1" applyBorder="1" applyAlignment="1">
      <alignment vertical="center" wrapText="1"/>
    </xf>
    <xf numFmtId="0" fontId="6" fillId="0" borderId="70" xfId="0" quotePrefix="1" applyFont="1" applyBorder="1" applyAlignment="1">
      <alignment vertical="center" wrapText="1"/>
    </xf>
    <xf numFmtId="0" fontId="0" fillId="0" borderId="83" xfId="0" applyBorder="1" applyProtection="1">
      <protection locked="0"/>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8" xfId="0" applyFont="1" applyBorder="1" applyAlignment="1">
      <alignment horizontal="center"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1" fillId="12" borderId="21"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21" borderId="21" xfId="0" applyFont="1" applyFill="1" applyBorder="1" applyAlignment="1">
      <alignment horizontal="center" vertical="center" wrapText="1"/>
    </xf>
    <xf numFmtId="0" fontId="1" fillId="21" borderId="18"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1" fillId="21" borderId="33" xfId="0" applyFont="1" applyFill="1" applyBorder="1" applyAlignment="1">
      <alignment horizontal="center" vertical="center" wrapText="1"/>
    </xf>
    <xf numFmtId="0" fontId="24" fillId="21" borderId="21" xfId="0" applyFont="1" applyFill="1" applyBorder="1" applyAlignment="1">
      <alignment horizontal="center" vertical="center" wrapText="1"/>
    </xf>
    <xf numFmtId="0" fontId="24" fillId="21" borderId="33" xfId="0" applyFont="1" applyFill="1" applyBorder="1" applyAlignment="1">
      <alignment horizontal="center" vertical="center" wrapText="1"/>
    </xf>
    <xf numFmtId="0" fontId="24" fillId="21" borderId="18"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21" borderId="34" xfId="0" applyFont="1" applyFill="1" applyBorder="1" applyAlignment="1">
      <alignment horizontal="left" vertical="center" wrapText="1"/>
    </xf>
    <xf numFmtId="0" fontId="1" fillId="21" borderId="36"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3" xfId="0" applyFont="1" applyBorder="1" applyAlignment="1">
      <alignment horizontal="center" vertical="center" wrapText="1"/>
    </xf>
    <xf numFmtId="0" fontId="2" fillId="0" borderId="33" xfId="0" applyFont="1" applyBorder="1" applyAlignment="1">
      <alignment horizontal="center" vertical="center" wrapText="1"/>
    </xf>
    <xf numFmtId="0" fontId="2" fillId="16" borderId="46" xfId="0"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8" xfId="0" applyFont="1" applyBorder="1" applyAlignment="1">
      <alignment horizontal="center" vertical="center" wrapText="1"/>
    </xf>
    <xf numFmtId="0" fontId="1" fillId="0" borderId="21" xfId="0" applyFont="1" applyBorder="1" applyAlignment="1">
      <alignment horizontal="center"/>
    </xf>
    <xf numFmtId="0" fontId="1" fillId="0" borderId="18" xfId="0" applyFont="1" applyBorder="1" applyAlignment="1">
      <alignment horizontal="center"/>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12" borderId="21" xfId="0" applyFill="1" applyBorder="1" applyAlignment="1">
      <alignment horizontal="center" vertical="center" wrapText="1"/>
    </xf>
    <xf numFmtId="0" fontId="0" fillId="12" borderId="33" xfId="0" applyFill="1" applyBorder="1" applyAlignment="1">
      <alignment horizontal="center" vertical="center" wrapText="1"/>
    </xf>
    <xf numFmtId="0" fontId="0" fillId="12" borderId="18" xfId="0" applyFill="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17" fillId="25" borderId="21" xfId="0" applyFont="1" applyFill="1" applyBorder="1" applyAlignment="1">
      <alignment horizontal="center" vertical="center" wrapText="1"/>
    </xf>
    <xf numFmtId="0" fontId="17" fillId="25" borderId="18"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1" fillId="0" borderId="21" xfId="0" applyFont="1" applyBorder="1" applyAlignment="1">
      <alignment horizontal="left" vertical="center" wrapText="1"/>
    </xf>
    <xf numFmtId="0" fontId="1" fillId="0" borderId="33" xfId="0" applyFont="1" applyBorder="1" applyAlignment="1">
      <alignment horizontal="left" vertical="center" wrapText="1"/>
    </xf>
    <xf numFmtId="0" fontId="1" fillId="0" borderId="18" xfId="0" applyFont="1" applyBorder="1" applyAlignment="1">
      <alignment horizontal="left" vertical="center" wrapText="1"/>
    </xf>
    <xf numFmtId="0" fontId="6" fillId="16" borderId="21" xfId="0" applyFont="1" applyFill="1" applyBorder="1" applyAlignment="1">
      <alignment horizontal="center" vertical="center" wrapText="1"/>
    </xf>
    <xf numFmtId="0" fontId="6" fillId="16" borderId="18"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12" borderId="33" xfId="0" applyFont="1" applyFill="1" applyBorder="1" applyAlignment="1">
      <alignment horizontal="center" vertical="center" wrapText="1"/>
    </xf>
    <xf numFmtId="0" fontId="17" fillId="0" borderId="33" xfId="0" applyFont="1" applyBorder="1" applyAlignment="1">
      <alignment horizontal="center" vertical="center" wrapText="1"/>
    </xf>
    <xf numFmtId="0" fontId="17" fillId="23" borderId="21" xfId="0" applyFont="1" applyFill="1" applyBorder="1" applyAlignment="1">
      <alignment horizontal="center" vertical="center" wrapText="1"/>
    </xf>
    <xf numFmtId="0" fontId="17" fillId="23" borderId="33" xfId="0" applyFont="1" applyFill="1" applyBorder="1" applyAlignment="1">
      <alignment horizontal="center" vertical="center" wrapText="1"/>
    </xf>
    <xf numFmtId="0" fontId="17" fillId="23" borderId="18" xfId="0" applyFont="1" applyFill="1" applyBorder="1" applyAlignment="1">
      <alignment horizontal="center" vertical="center" wrapText="1"/>
    </xf>
    <xf numFmtId="0" fontId="50" fillId="0" borderId="0" xfId="0" applyFont="1" applyAlignment="1">
      <alignment horizontal="center" vertical="center" wrapText="1"/>
    </xf>
    <xf numFmtId="0" fontId="47" fillId="0" borderId="1" xfId="0" applyFont="1" applyBorder="1" applyAlignment="1">
      <alignment horizontal="left" vertical="center" wrapText="1"/>
    </xf>
    <xf numFmtId="0" fontId="45" fillId="32" borderId="1" xfId="0" applyFont="1" applyFill="1" applyBorder="1" applyAlignment="1">
      <alignment horizontal="left" vertical="center" wrapText="1"/>
    </xf>
    <xf numFmtId="0" fontId="47" fillId="0" borderId="9" xfId="0" applyFont="1" applyBorder="1" applyAlignment="1">
      <alignment horizontal="left" vertical="top" wrapText="1"/>
    </xf>
    <xf numFmtId="0" fontId="47" fillId="0" borderId="8" xfId="0" applyFont="1" applyBorder="1" applyAlignment="1">
      <alignment horizontal="left" vertical="top" wrapText="1"/>
    </xf>
    <xf numFmtId="0" fontId="47" fillId="0" borderId="10" xfId="0" applyFont="1" applyBorder="1" applyAlignment="1">
      <alignment horizontal="left" vertical="top" wrapText="1"/>
    </xf>
    <xf numFmtId="0" fontId="47" fillId="0" borderId="15" xfId="0" applyFont="1" applyBorder="1" applyAlignment="1">
      <alignment horizontal="left" vertical="top" wrapText="1"/>
    </xf>
    <xf numFmtId="0" fontId="47" fillId="0" borderId="0" xfId="0" applyFont="1" applyAlignment="1">
      <alignment horizontal="left" vertical="top" wrapText="1"/>
    </xf>
    <xf numFmtId="0" fontId="47" fillId="0" borderId="14" xfId="0" applyFont="1" applyBorder="1" applyAlignment="1">
      <alignment horizontal="left" vertical="top" wrapText="1"/>
    </xf>
    <xf numFmtId="0" fontId="47" fillId="0" borderId="1" xfId="0" applyFont="1" applyBorder="1" applyAlignment="1">
      <alignment horizontal="left" vertical="top" wrapText="1"/>
    </xf>
    <xf numFmtId="0" fontId="47" fillId="0" borderId="104" xfId="0" applyFont="1" applyBorder="1" applyAlignment="1">
      <alignment horizontal="left" vertical="top" wrapText="1"/>
    </xf>
    <xf numFmtId="0" fontId="47" fillId="0" borderId="89" xfId="0" applyFont="1" applyBorder="1" applyAlignment="1">
      <alignment horizontal="left" vertical="top" wrapText="1"/>
    </xf>
    <xf numFmtId="0" fontId="47" fillId="0" borderId="105" xfId="0" applyFont="1" applyBorder="1" applyAlignment="1">
      <alignment horizontal="left" vertical="top" wrapText="1"/>
    </xf>
    <xf numFmtId="0" fontId="47" fillId="0" borderId="99" xfId="0" applyFont="1" applyBorder="1" applyAlignment="1">
      <alignment horizontal="left" vertical="top" wrapText="1"/>
    </xf>
    <xf numFmtId="0" fontId="47" fillId="0" borderId="83" xfId="0" applyFont="1" applyBorder="1" applyAlignment="1">
      <alignment horizontal="left" vertical="top" wrapText="1"/>
    </xf>
    <xf numFmtId="0" fontId="45" fillId="32" borderId="1" xfId="0" applyFont="1" applyFill="1" applyBorder="1" applyAlignment="1">
      <alignment horizontal="center" vertical="center" wrapText="1"/>
    </xf>
    <xf numFmtId="0" fontId="48" fillId="32" borderId="1" xfId="0" applyFont="1" applyFill="1" applyBorder="1" applyAlignment="1">
      <alignment horizontal="left" vertical="center" wrapText="1"/>
    </xf>
    <xf numFmtId="14" fontId="47" fillId="0" borderId="1" xfId="0" applyNumberFormat="1" applyFont="1" applyBorder="1" applyAlignment="1">
      <alignment horizontal="left" vertical="center" wrapText="1"/>
    </xf>
    <xf numFmtId="0" fontId="41" fillId="0" borderId="0" xfId="0" applyFont="1" applyAlignment="1">
      <alignment horizontal="left" vertical="top" wrapText="1"/>
    </xf>
    <xf numFmtId="0" fontId="41" fillId="0" borderId="0" xfId="0" applyFont="1" applyAlignment="1">
      <alignment horizontal="left" vertical="center" wrapText="1"/>
    </xf>
    <xf numFmtId="0" fontId="41" fillId="32" borderId="1" xfId="0" applyFont="1" applyFill="1" applyBorder="1" applyAlignment="1">
      <alignment horizontal="left" vertical="center" wrapText="1"/>
    </xf>
    <xf numFmtId="0" fontId="46" fillId="32" borderId="1" xfId="0" applyFont="1" applyFill="1" applyBorder="1" applyAlignment="1">
      <alignment horizontal="left" vertical="center" wrapText="1"/>
    </xf>
    <xf numFmtId="0" fontId="2" fillId="0" borderId="1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center" wrapText="1"/>
    </xf>
    <xf numFmtId="165" fontId="2" fillId="0" borderId="8" xfId="0" applyNumberFormat="1" applyFont="1" applyBorder="1" applyAlignment="1">
      <alignment horizontal="center" vertical="center"/>
    </xf>
    <xf numFmtId="165" fontId="2" fillId="0" borderId="12" xfId="0" applyNumberFormat="1" applyFont="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0" borderId="11" xfId="0" applyFont="1" applyBorder="1" applyAlignment="1">
      <alignment horizontal="center" vertical="center" wrapText="1"/>
    </xf>
    <xf numFmtId="165" fontId="2" fillId="0" borderId="8" xfId="0" applyNumberFormat="1" applyFont="1" applyBorder="1" applyAlignment="1">
      <alignment horizontal="center" vertical="center" wrapText="1"/>
    </xf>
    <xf numFmtId="165" fontId="2" fillId="0" borderId="12" xfId="0" applyNumberFormat="1" applyFont="1" applyBorder="1" applyAlignment="1">
      <alignment horizontal="center" vertical="center" wrapText="1"/>
    </xf>
    <xf numFmtId="0" fontId="6" fillId="0" borderId="1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2" fillId="0" borderId="0" xfId="0" applyNumberFormat="1" applyFont="1" applyBorder="1" applyAlignment="1">
      <alignment horizontal="center" vertical="center" wrapText="1"/>
    </xf>
    <xf numFmtId="0" fontId="6" fillId="0" borderId="14" xfId="0" applyFont="1" applyFill="1" applyBorder="1" applyAlignment="1">
      <alignment vertical="center" wrapText="1"/>
    </xf>
    <xf numFmtId="0" fontId="12" fillId="0" borderId="1" xfId="0" applyFont="1" applyBorder="1" applyAlignment="1">
      <alignment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1" fillId="12" borderId="2" xfId="0" applyFont="1" applyFill="1" applyBorder="1" applyAlignment="1">
      <alignment horizontal="left" vertical="center" wrapText="1"/>
    </xf>
    <xf numFmtId="0" fontId="11" fillId="12" borderId="3" xfId="0" applyFont="1" applyFill="1" applyBorder="1" applyAlignment="1">
      <alignment horizontal="left"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165" fontId="2" fillId="0" borderId="0"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vertical="center" wrapText="1"/>
    </xf>
    <xf numFmtId="0" fontId="6" fillId="0" borderId="16" xfId="0" applyFont="1" applyFill="1" applyBorder="1" applyAlignment="1">
      <alignment horizontal="left" vertical="center" wrapText="1"/>
    </xf>
    <xf numFmtId="0" fontId="1" fillId="0" borderId="16" xfId="0" applyFont="1" applyBorder="1" applyAlignment="1">
      <alignment horizontal="left" vertical="center" wrapText="1"/>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6"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1" fillId="0" borderId="16" xfId="0" applyFont="1" applyBorder="1" applyAlignment="1">
      <alignment horizontal="center"/>
    </xf>
    <xf numFmtId="0" fontId="0" fillId="12" borderId="16" xfId="0" applyFill="1" applyBorder="1" applyAlignment="1">
      <alignment horizontal="center" vertical="center" wrapText="1"/>
    </xf>
    <xf numFmtId="0" fontId="33" fillId="31" borderId="10" xfId="0" applyFont="1" applyFill="1" applyBorder="1" applyAlignment="1" applyProtection="1">
      <alignment horizontal="center" vertical="center" wrapText="1"/>
      <protection locked="0"/>
    </xf>
    <xf numFmtId="0" fontId="33" fillId="31" borderId="14" xfId="0" applyFont="1" applyFill="1" applyBorder="1" applyAlignment="1" applyProtection="1">
      <alignment horizontal="center" vertical="center" wrapText="1"/>
      <protection locked="0"/>
    </xf>
    <xf numFmtId="0" fontId="33" fillId="31" borderId="110" xfId="0" applyFont="1" applyFill="1" applyBorder="1" applyAlignment="1" applyProtection="1">
      <alignment horizontal="center" vertical="center" wrapText="1"/>
      <protection locked="0"/>
    </xf>
    <xf numFmtId="0" fontId="33" fillId="31" borderId="72" xfId="0" applyFont="1" applyFill="1" applyBorder="1" applyAlignment="1" applyProtection="1">
      <alignment horizontal="center" vertical="center" wrapText="1"/>
    </xf>
    <xf numFmtId="0" fontId="33" fillId="31" borderId="74" xfId="0" applyFont="1" applyFill="1" applyBorder="1" applyAlignment="1" applyProtection="1">
      <alignment horizontal="center" vertical="center" wrapText="1"/>
    </xf>
    <xf numFmtId="0" fontId="33" fillId="31" borderId="75" xfId="0" applyFont="1" applyFill="1" applyBorder="1" applyAlignment="1" applyProtection="1">
      <alignment horizontal="center" vertical="center" wrapText="1"/>
    </xf>
    <xf numFmtId="0" fontId="34" fillId="8" borderId="63" xfId="0" applyFont="1" applyFill="1" applyBorder="1" applyAlignment="1">
      <alignment horizontal="center"/>
    </xf>
    <xf numFmtId="0" fontId="34" fillId="8" borderId="64" xfId="0" applyFont="1" applyFill="1" applyBorder="1" applyAlignment="1">
      <alignment horizontal="center"/>
    </xf>
    <xf numFmtId="0" fontId="31" fillId="31" borderId="2" xfId="0" applyFont="1" applyFill="1" applyBorder="1" applyAlignment="1" applyProtection="1">
      <alignment horizontal="center" vertical="center" wrapText="1"/>
    </xf>
    <xf numFmtId="0" fontId="31" fillId="31" borderId="4" xfId="0" applyFont="1" applyFill="1" applyBorder="1" applyAlignment="1" applyProtection="1">
      <alignment horizontal="center" vertical="center" wrapText="1"/>
    </xf>
    <xf numFmtId="0" fontId="31" fillId="31" borderId="3" xfId="0" applyFont="1" applyFill="1" applyBorder="1" applyAlignment="1" applyProtection="1">
      <alignment horizontal="center" vertical="center" wrapText="1"/>
    </xf>
    <xf numFmtId="0" fontId="6" fillId="0" borderId="21" xfId="0" applyFont="1" applyBorder="1" applyAlignment="1">
      <alignment vertical="center" wrapText="1"/>
    </xf>
    <xf numFmtId="0" fontId="6" fillId="0" borderId="18" xfId="0" applyFont="1" applyBorder="1" applyAlignment="1">
      <alignment vertical="center" wrapText="1"/>
    </xf>
    <xf numFmtId="0" fontId="17" fillId="0" borderId="46" xfId="0" applyFont="1" applyBorder="1" applyAlignment="1">
      <alignment horizontal="center"/>
    </xf>
    <xf numFmtId="0" fontId="17" fillId="0" borderId="45" xfId="0" applyFont="1" applyBorder="1" applyAlignment="1">
      <alignment horizontal="center"/>
    </xf>
    <xf numFmtId="0" fontId="17" fillId="0" borderId="34" xfId="0" applyFont="1" applyBorder="1" applyAlignment="1">
      <alignment horizontal="left" vertical="center" wrapText="1"/>
    </xf>
    <xf numFmtId="0" fontId="17" fillId="0" borderId="36" xfId="0" applyFont="1" applyBorder="1" applyAlignment="1">
      <alignment horizontal="left" vertical="center" wrapText="1"/>
    </xf>
    <xf numFmtId="0" fontId="17" fillId="0" borderId="37" xfId="0" applyFont="1" applyBorder="1" applyAlignment="1">
      <alignment horizontal="left" vertical="center" wrapText="1"/>
    </xf>
    <xf numFmtId="0" fontId="17" fillId="0" borderId="111" xfId="0" applyFont="1" applyBorder="1" applyAlignment="1">
      <alignment horizontal="left" vertical="center" wrapText="1"/>
    </xf>
    <xf numFmtId="0" fontId="6" fillId="0" borderId="90"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37" xfId="0" applyFont="1" applyBorder="1" applyAlignment="1">
      <alignment horizontal="left" vertical="center" wrapText="1"/>
    </xf>
    <xf numFmtId="0" fontId="6" fillId="0" borderId="86" xfId="0" applyFont="1" applyBorder="1" applyAlignment="1">
      <alignment horizontal="left" vertical="center" wrapText="1"/>
    </xf>
    <xf numFmtId="0" fontId="6" fillId="0" borderId="85" xfId="0" applyFont="1" applyBorder="1" applyAlignment="1">
      <alignment horizontal="center" vertical="center" wrapText="1"/>
    </xf>
    <xf numFmtId="0" fontId="6" fillId="35" borderId="92" xfId="0" applyFont="1" applyFill="1" applyBorder="1" applyAlignment="1">
      <alignment horizontal="center" vertical="center" wrapText="1"/>
    </xf>
    <xf numFmtId="0" fontId="6" fillId="34" borderId="37" xfId="0" applyFont="1" applyFill="1" applyBorder="1" applyAlignment="1">
      <alignment horizontal="left" vertical="center" wrapText="1"/>
    </xf>
    <xf numFmtId="0" fontId="6" fillId="34" borderId="38" xfId="0" applyFont="1" applyFill="1" applyBorder="1" applyAlignment="1">
      <alignment horizontal="left" vertical="center" wrapText="1"/>
    </xf>
    <xf numFmtId="0" fontId="6" fillId="34" borderId="21" xfId="0" applyFont="1" applyFill="1" applyBorder="1" applyAlignment="1">
      <alignment horizontal="center" vertical="center" wrapText="1"/>
    </xf>
    <xf numFmtId="0" fontId="6" fillId="34" borderId="18" xfId="0" applyFont="1" applyFill="1" applyBorder="1" applyAlignment="1">
      <alignment horizontal="center" vertical="center" wrapText="1"/>
    </xf>
    <xf numFmtId="0" fontId="6" fillId="0" borderId="91"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87" xfId="0" applyFont="1" applyBorder="1" applyAlignment="1">
      <alignment horizontal="center" vertical="center" wrapText="1"/>
    </xf>
    <xf numFmtId="0" fontId="6" fillId="0" borderId="38" xfId="0" applyFont="1" applyBorder="1" applyAlignment="1">
      <alignment horizontal="left" vertical="center" wrapText="1"/>
    </xf>
    <xf numFmtId="0" fontId="6" fillId="35" borderId="90" xfId="0" applyFont="1" applyFill="1" applyBorder="1" applyAlignment="1">
      <alignment horizontal="center" vertical="center" wrapText="1"/>
    </xf>
    <xf numFmtId="0" fontId="6" fillId="35" borderId="91" xfId="0" applyFont="1" applyFill="1" applyBorder="1" applyAlignment="1">
      <alignment horizontal="center" vertical="center" wrapText="1"/>
    </xf>
    <xf numFmtId="0" fontId="6" fillId="34" borderId="21" xfId="0" applyFont="1" applyFill="1" applyBorder="1" applyAlignment="1">
      <alignment horizontal="left" vertical="center" wrapText="1"/>
    </xf>
    <xf numFmtId="0" fontId="6" fillId="34" borderId="18" xfId="0" applyFont="1" applyFill="1" applyBorder="1" applyAlignment="1">
      <alignment horizontal="left" vertical="center" wrapText="1"/>
    </xf>
    <xf numFmtId="0" fontId="6" fillId="35" borderId="93" xfId="0" applyFont="1" applyFill="1" applyBorder="1" applyAlignment="1">
      <alignment horizontal="center" vertical="center" wrapText="1"/>
    </xf>
    <xf numFmtId="0" fontId="6" fillId="34" borderId="33" xfId="0" applyFont="1" applyFill="1" applyBorder="1" applyAlignment="1">
      <alignment horizontal="center" vertical="center" wrapText="1"/>
    </xf>
    <xf numFmtId="0" fontId="6" fillId="35" borderId="95" xfId="0" applyFont="1" applyFill="1" applyBorder="1" applyAlignment="1">
      <alignment horizontal="center" vertical="center" wrapText="1"/>
    </xf>
    <xf numFmtId="0" fontId="6" fillId="34" borderId="1" xfId="0" applyFont="1" applyFill="1" applyBorder="1" applyAlignment="1">
      <alignment horizontal="left" vertical="center" wrapText="1"/>
    </xf>
    <xf numFmtId="0" fontId="6" fillId="34" borderId="1" xfId="0" applyFont="1" applyFill="1" applyBorder="1" applyAlignment="1">
      <alignment horizontal="center" vertical="center" wrapText="1"/>
    </xf>
    <xf numFmtId="0" fontId="6" fillId="0" borderId="9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47" xfId="0" applyFont="1" applyBorder="1" applyAlignment="1">
      <alignment horizontal="left" vertical="center" wrapText="1"/>
    </xf>
    <xf numFmtId="0" fontId="6" fillId="0" borderId="43" xfId="0" applyFont="1" applyBorder="1" applyAlignment="1">
      <alignment horizontal="left" vertical="center" wrapText="1"/>
    </xf>
    <xf numFmtId="0" fontId="6" fillId="0" borderId="33" xfId="0" applyFont="1" applyBorder="1" applyAlignment="1">
      <alignment horizontal="left" vertical="center" wrapText="1"/>
    </xf>
    <xf numFmtId="0" fontId="6" fillId="0" borderId="49" xfId="0" applyFont="1" applyBorder="1" applyAlignment="1">
      <alignment horizontal="left" vertical="center" wrapText="1"/>
    </xf>
    <xf numFmtId="0" fontId="6" fillId="33" borderId="92" xfId="0" applyFont="1" applyFill="1" applyBorder="1" applyAlignment="1">
      <alignment horizontal="center" vertical="center" wrapText="1"/>
    </xf>
    <xf numFmtId="0" fontId="6" fillId="34" borderId="47" xfId="0" applyFont="1" applyFill="1" applyBorder="1" applyAlignment="1">
      <alignment horizontal="left" vertical="center" wrapText="1"/>
    </xf>
    <xf numFmtId="0" fontId="6" fillId="0" borderId="92" xfId="0" applyFont="1" applyBorder="1" applyAlignment="1">
      <alignment horizontal="center" vertical="center" wrapText="1"/>
    </xf>
    <xf numFmtId="0" fontId="6" fillId="34" borderId="33" xfId="0" applyFont="1" applyFill="1" applyBorder="1" applyAlignment="1">
      <alignment horizontal="left" vertical="center" wrapText="1"/>
    </xf>
    <xf numFmtId="0" fontId="6" fillId="34" borderId="43" xfId="0" applyFont="1" applyFill="1" applyBorder="1" applyAlignment="1">
      <alignment horizontal="left" vertical="center" wrapText="1"/>
    </xf>
    <xf numFmtId="0" fontId="52" fillId="0" borderId="34" xfId="0" applyFont="1" applyBorder="1" applyAlignment="1">
      <alignment horizontal="left" vertical="center" wrapText="1"/>
    </xf>
    <xf numFmtId="0" fontId="52" fillId="0" borderId="36" xfId="0" applyFont="1" applyBorder="1" applyAlignment="1">
      <alignment horizontal="left" vertical="center" wrapText="1"/>
    </xf>
    <xf numFmtId="0" fontId="6" fillId="33" borderId="90" xfId="0" applyFont="1" applyFill="1" applyBorder="1" applyAlignment="1">
      <alignment horizontal="center" vertical="center" wrapText="1"/>
    </xf>
    <xf numFmtId="0" fontId="6" fillId="33" borderId="95" xfId="0" applyFont="1" applyFill="1" applyBorder="1" applyAlignment="1">
      <alignment horizontal="center" vertical="center" wrapText="1"/>
    </xf>
    <xf numFmtId="0" fontId="6" fillId="33" borderId="91"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33" xfId="0" applyFill="1" applyBorder="1" applyAlignment="1">
      <alignment horizontal="center" vertical="center" wrapText="1"/>
    </xf>
    <xf numFmtId="0" fontId="0" fillId="34" borderId="18" xfId="0" applyFill="1" applyBorder="1" applyAlignment="1">
      <alignment horizontal="center" vertical="center" wrapText="1"/>
    </xf>
  </cellXfs>
  <cellStyles count="4">
    <cellStyle name="Hyperlink" xfId="3" builtinId="8"/>
    <cellStyle name="Normal" xfId="0" builtinId="0"/>
    <cellStyle name="Normal 2" xfId="1" xr:uid="{FD719E63-D1F1-44BB-AE06-64D90D8DAE52}"/>
    <cellStyle name="Porcentaje 2" xfId="2" xr:uid="{D45C3AE5-46EC-4E72-9903-01E1ADFC21EB}"/>
  </cellStyles>
  <dxfs count="8">
    <dxf>
      <font>
        <color theme="9" tint="0.39994506668294322"/>
      </font>
    </dxf>
    <dxf>
      <font>
        <color theme="9" tint="-0.24994659260841701"/>
      </font>
    </dxf>
    <dxf>
      <font>
        <color theme="0"/>
      </font>
    </dxf>
    <dxf>
      <font>
        <color theme="9" tint="-0.499984740745262"/>
      </font>
    </dxf>
    <dxf>
      <font>
        <color theme="9" tint="0.39994506668294322"/>
      </font>
    </dxf>
    <dxf>
      <font>
        <color theme="9" tint="-0.24994659260841701"/>
      </font>
    </dxf>
    <dxf>
      <font>
        <color theme="0"/>
      </font>
    </dxf>
    <dxf>
      <font>
        <color theme="9" tint="-0.499984740745262"/>
      </font>
    </dxf>
  </dxfs>
  <tableStyles count="0" defaultTableStyle="TableStyleMedium2" defaultPivotStyle="PivotStyleLight16"/>
  <colors>
    <mruColors>
      <color rgb="FFF5B224"/>
      <color rgb="FFCCDE82"/>
      <color rgb="FF94BA29"/>
      <color rgb="FF85C4E3"/>
      <color rgb="FFDEDBC4"/>
      <color rgb="FFFFFF66"/>
      <color rgb="FFFFFF99"/>
      <color rgb="FF6DA945"/>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84691731414369"/>
          <c:y val="0.1153818096681577"/>
          <c:w val="0.55513618744676785"/>
          <c:h val="0.80601504138905711"/>
        </c:manualLayout>
      </c:layout>
      <c:radarChart>
        <c:radarStyle val="marker"/>
        <c:varyColors val="0"/>
        <c:ser>
          <c:idx val="0"/>
          <c:order val="0"/>
          <c:spPr>
            <a:ln w="28575" cap="rnd">
              <a:solidFill>
                <a:srgbClr val="FF0000"/>
              </a:solidFill>
              <a:round/>
            </a:ln>
            <a:effectLst/>
          </c:spPr>
          <c:marker>
            <c:symbol val="circle"/>
            <c:size val="5"/>
            <c:spPr>
              <a:solidFill>
                <a:srgbClr val="FF0000"/>
              </a:solidFill>
              <a:ln w="9525">
                <a:solidFill>
                  <a:schemeClr val="accent1"/>
                </a:solidFill>
              </a:ln>
              <a:effectLst/>
            </c:spPr>
          </c:marker>
          <c:cat>
            <c:numRef>
              <c:f>summary!$K$2:$K$11</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summary!$P$2:$P$11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F57-4304-BE03-FF31BC693134}"/>
            </c:ext>
          </c:extLst>
        </c:ser>
        <c:dLbls>
          <c:showLegendKey val="0"/>
          <c:showVal val="0"/>
          <c:showCatName val="0"/>
          <c:showSerName val="0"/>
          <c:showPercent val="0"/>
          <c:showBubbleSize val="0"/>
        </c:dLbls>
        <c:axId val="433537104"/>
        <c:axId val="433536776"/>
      </c:radarChart>
      <c:catAx>
        <c:axId val="43353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5">
                    <a:lumMod val="75000"/>
                  </a:schemeClr>
                </a:solidFill>
                <a:latin typeface="Abadi" panose="020B0604020202020204" pitchFamily="34" charset="0"/>
                <a:ea typeface="+mn-ea"/>
                <a:cs typeface="+mn-cs"/>
              </a:defRPr>
            </a:pPr>
            <a:endParaRPr lang="en-NL"/>
          </a:p>
        </c:txPr>
        <c:crossAx val="433536776"/>
        <c:crosses val="autoZero"/>
        <c:auto val="1"/>
        <c:lblAlgn val="ctr"/>
        <c:lblOffset val="100"/>
        <c:noMultiLvlLbl val="0"/>
      </c:catAx>
      <c:valAx>
        <c:axId val="4335367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NL"/>
          </a:p>
        </c:txPr>
        <c:crossAx val="433537104"/>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304800</xdr:colOff>
      <xdr:row>23</xdr:row>
      <xdr:rowOff>63499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32</xdr:col>
      <xdr:colOff>6350</xdr:colOff>
      <xdr:row>26</xdr:row>
      <xdr:rowOff>497682</xdr:rowOff>
    </xdr:to>
    <xdr:sp macro="" textlink="">
      <xdr:nvSpPr>
        <xdr:cNvPr id="2" name="Group Box 20" hidden="1">
          <a:extLst>
            <a:ext uri="{63B3BB69-23CF-44E3-9099-C40C66FF867C}">
              <a14:compatExt xmlns:a14="http://schemas.microsoft.com/office/drawing/2010/main" spid="_x0000_s2068"/>
            </a:ext>
            <a:ext uri="{FF2B5EF4-FFF2-40B4-BE49-F238E27FC236}">
              <a16:creationId xmlns:a16="http://schemas.microsoft.com/office/drawing/2014/main" id="{C25E3A4D-7ACC-4A10-91CC-25D02CBE7DDD}"/>
            </a:ext>
          </a:extLst>
        </xdr:cNvPr>
        <xdr:cNvSpPr/>
      </xdr:nvSpPr>
      <xdr:spPr bwMode="auto">
        <a:xfrm>
          <a:off x="19326225" y="354330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3" name="Option Button 30" hidden="1">
          <a:extLst>
            <a:ext uri="{63B3BB69-23CF-44E3-9099-C40C66FF867C}">
              <a14:compatExt xmlns:a14="http://schemas.microsoft.com/office/drawing/2010/main" spid="_x0000_s2078"/>
            </a:ext>
            <a:ext uri="{FF2B5EF4-FFF2-40B4-BE49-F238E27FC236}">
              <a16:creationId xmlns:a16="http://schemas.microsoft.com/office/drawing/2014/main" id="{0311536E-20D9-4FD9-A2F8-1B131BD3BA3D}"/>
            </a:ext>
            <a:ext uri="{147F2762-F138-4A5C-976F-8EAC2B608ADB}">
              <a16:predDERef xmlns:a16="http://schemas.microsoft.com/office/drawing/2014/main" pred="{00000000-0008-0000-0200-000014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4" name="Option Button 32" hidden="1">
          <a:extLst>
            <a:ext uri="{63B3BB69-23CF-44E3-9099-C40C66FF867C}">
              <a14:compatExt xmlns:a14="http://schemas.microsoft.com/office/drawing/2010/main" spid="_x0000_s2080"/>
            </a:ext>
            <a:ext uri="{FF2B5EF4-FFF2-40B4-BE49-F238E27FC236}">
              <a16:creationId xmlns:a16="http://schemas.microsoft.com/office/drawing/2014/main" id="{7021CDA5-4F79-49BD-99A4-2B17A26CB8BF}"/>
            </a:ext>
            <a:ext uri="{147F2762-F138-4A5C-976F-8EAC2B608ADB}">
              <a16:predDERef xmlns:a16="http://schemas.microsoft.com/office/drawing/2014/main" pred="{00000000-0008-0000-0200-00001E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5" name="Option Button 34" hidden="1">
          <a:extLst>
            <a:ext uri="{63B3BB69-23CF-44E3-9099-C40C66FF867C}">
              <a14:compatExt xmlns:a14="http://schemas.microsoft.com/office/drawing/2010/main" spid="_x0000_s2082"/>
            </a:ext>
            <a:ext uri="{FF2B5EF4-FFF2-40B4-BE49-F238E27FC236}">
              <a16:creationId xmlns:a16="http://schemas.microsoft.com/office/drawing/2014/main" id="{355F6F2A-A5D8-4BFB-94FC-6C3FDF0B76AF}"/>
            </a:ext>
            <a:ext uri="{147F2762-F138-4A5C-976F-8EAC2B608ADB}">
              <a16:predDERef xmlns:a16="http://schemas.microsoft.com/office/drawing/2014/main" pred="{00000000-0008-0000-0200-000020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7</xdr:row>
      <xdr:rowOff>0</xdr:rowOff>
    </xdr:from>
    <xdr:to>
      <xdr:col>11</xdr:col>
      <xdr:colOff>438151</xdr:colOff>
      <xdr:row>26</xdr:row>
      <xdr:rowOff>326232</xdr:rowOff>
    </xdr:to>
    <xdr:sp macro="" textlink="">
      <xdr:nvSpPr>
        <xdr:cNvPr id="6" name="Option Button 36" hidden="1">
          <a:extLst>
            <a:ext uri="{63B3BB69-23CF-44E3-9099-C40C66FF867C}">
              <a14:compatExt xmlns:a14="http://schemas.microsoft.com/office/drawing/2010/main" spid="_x0000_s2084"/>
            </a:ext>
            <a:ext uri="{FF2B5EF4-FFF2-40B4-BE49-F238E27FC236}">
              <a16:creationId xmlns:a16="http://schemas.microsoft.com/office/drawing/2014/main" id="{1E1DD0FF-DDAB-4A58-A54D-6308EBADFA3B}"/>
            </a:ext>
            <a:ext uri="{147F2762-F138-4A5C-976F-8EAC2B608ADB}">
              <a16:predDERef xmlns:a16="http://schemas.microsoft.com/office/drawing/2014/main" pred="{00000000-0008-0000-0200-000022080000}"/>
            </a:ext>
          </a:extLst>
        </xdr:cNvPr>
        <xdr:cNvSpPr/>
      </xdr:nvSpPr>
      <xdr:spPr bwMode="auto">
        <a:xfrm>
          <a:off x="19326225" y="35433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7" name="Group Box 37" hidden="1">
          <a:extLst>
            <a:ext uri="{63B3BB69-23CF-44E3-9099-C40C66FF867C}">
              <a14:compatExt xmlns:a14="http://schemas.microsoft.com/office/drawing/2010/main" spid="_x0000_s2085"/>
            </a:ext>
            <a:ext uri="{FF2B5EF4-FFF2-40B4-BE49-F238E27FC236}">
              <a16:creationId xmlns:a16="http://schemas.microsoft.com/office/drawing/2014/main" id="{95050B08-725D-47D7-A450-FB1F0A2791A0}"/>
            </a:ext>
            <a:ext uri="{147F2762-F138-4A5C-976F-8EAC2B608ADB}">
              <a16:predDERef xmlns:a16="http://schemas.microsoft.com/office/drawing/2014/main" pred="{00000000-0008-0000-0200-000024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32</xdr:col>
      <xdr:colOff>6350</xdr:colOff>
      <xdr:row>32</xdr:row>
      <xdr:rowOff>599282</xdr:rowOff>
    </xdr:to>
    <xdr:sp macro="" textlink="">
      <xdr:nvSpPr>
        <xdr:cNvPr id="8" name="Group Box 42" hidden="1">
          <a:extLst>
            <a:ext uri="{63B3BB69-23CF-44E3-9099-C40C66FF867C}">
              <a14:compatExt xmlns:a14="http://schemas.microsoft.com/office/drawing/2010/main" spid="_x0000_s2090"/>
            </a:ext>
            <a:ext uri="{FF2B5EF4-FFF2-40B4-BE49-F238E27FC236}">
              <a16:creationId xmlns:a16="http://schemas.microsoft.com/office/drawing/2014/main" id="{03FEA10C-5377-4C41-A93F-D66F6D3D838D}"/>
            </a:ext>
            <a:ext uri="{147F2762-F138-4A5C-976F-8EAC2B608ADB}">
              <a16:predDERef xmlns:a16="http://schemas.microsoft.com/office/drawing/2014/main" pred="{00000000-0008-0000-0200-000025080000}"/>
            </a:ext>
          </a:extLst>
        </xdr:cNvPr>
        <xdr:cNvSpPr/>
      </xdr:nvSpPr>
      <xdr:spPr bwMode="auto">
        <a:xfrm>
          <a:off x="19326225" y="1049655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9" name="Option Button 51" hidden="1">
          <a:extLst>
            <a:ext uri="{63B3BB69-23CF-44E3-9099-C40C66FF867C}">
              <a14:compatExt xmlns:a14="http://schemas.microsoft.com/office/drawing/2010/main" spid="_x0000_s2099"/>
            </a:ext>
            <a:ext uri="{FF2B5EF4-FFF2-40B4-BE49-F238E27FC236}">
              <a16:creationId xmlns:a16="http://schemas.microsoft.com/office/drawing/2014/main" id="{C3449219-FBCA-4C6E-8720-92ADDDF46140}"/>
            </a:ext>
            <a:ext uri="{147F2762-F138-4A5C-976F-8EAC2B608ADB}">
              <a16:predDERef xmlns:a16="http://schemas.microsoft.com/office/drawing/2014/main" pred="{00000000-0008-0000-0200-00002A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0" name="Option Button 52" hidden="1">
          <a:extLst>
            <a:ext uri="{63B3BB69-23CF-44E3-9099-C40C66FF867C}">
              <a14:compatExt xmlns:a14="http://schemas.microsoft.com/office/drawing/2010/main" spid="_x0000_s2100"/>
            </a:ext>
            <a:ext uri="{FF2B5EF4-FFF2-40B4-BE49-F238E27FC236}">
              <a16:creationId xmlns:a16="http://schemas.microsoft.com/office/drawing/2014/main" id="{B6F94241-D935-4F4E-8AFD-9445A7C7D48D}"/>
            </a:ext>
            <a:ext uri="{147F2762-F138-4A5C-976F-8EAC2B608ADB}">
              <a16:predDERef xmlns:a16="http://schemas.microsoft.com/office/drawing/2014/main" pred="{00000000-0008-0000-0200-000033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1" name="Option Button 53" hidden="1">
          <a:extLst>
            <a:ext uri="{63B3BB69-23CF-44E3-9099-C40C66FF867C}">
              <a14:compatExt xmlns:a14="http://schemas.microsoft.com/office/drawing/2010/main" spid="_x0000_s2101"/>
            </a:ext>
            <a:ext uri="{FF2B5EF4-FFF2-40B4-BE49-F238E27FC236}">
              <a16:creationId xmlns:a16="http://schemas.microsoft.com/office/drawing/2014/main" id="{EC00522B-ED36-4D5E-84A8-F31795EC9D4A}"/>
            </a:ext>
            <a:ext uri="{147F2762-F138-4A5C-976F-8EAC2B608ADB}">
              <a16:predDERef xmlns:a16="http://schemas.microsoft.com/office/drawing/2014/main" pred="{00000000-0008-0000-0200-000034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2" name="Option Button 54" hidden="1">
          <a:extLst>
            <a:ext uri="{63B3BB69-23CF-44E3-9099-C40C66FF867C}">
              <a14:compatExt xmlns:a14="http://schemas.microsoft.com/office/drawing/2010/main" spid="_x0000_s2102"/>
            </a:ext>
            <a:ext uri="{FF2B5EF4-FFF2-40B4-BE49-F238E27FC236}">
              <a16:creationId xmlns:a16="http://schemas.microsoft.com/office/drawing/2014/main" id="{2E96BE2B-1A73-4353-87D4-1A9FC1DA3CC3}"/>
            </a:ext>
            <a:ext uri="{147F2762-F138-4A5C-976F-8EAC2B608ADB}">
              <a16:predDERef xmlns:a16="http://schemas.microsoft.com/office/drawing/2014/main" pred="{00000000-0008-0000-0200-000035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3" name="Option Button 59" hidden="1">
          <a:extLst>
            <a:ext uri="{63B3BB69-23CF-44E3-9099-C40C66FF867C}">
              <a14:compatExt xmlns:a14="http://schemas.microsoft.com/office/drawing/2010/main" spid="_x0000_s2107"/>
            </a:ext>
            <a:ext uri="{FF2B5EF4-FFF2-40B4-BE49-F238E27FC236}">
              <a16:creationId xmlns:a16="http://schemas.microsoft.com/office/drawing/2014/main" id="{26A20BEA-7100-4AC4-AE16-F46CF69D4474}"/>
            </a:ext>
            <a:ext uri="{147F2762-F138-4A5C-976F-8EAC2B608ADB}">
              <a16:predDERef xmlns:a16="http://schemas.microsoft.com/office/drawing/2014/main" pred="{00000000-0008-0000-0200-000036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4" name="Option Button 60" hidden="1">
          <a:extLst>
            <a:ext uri="{63B3BB69-23CF-44E3-9099-C40C66FF867C}">
              <a14:compatExt xmlns:a14="http://schemas.microsoft.com/office/drawing/2010/main" spid="_x0000_s2108"/>
            </a:ext>
            <a:ext uri="{FF2B5EF4-FFF2-40B4-BE49-F238E27FC236}">
              <a16:creationId xmlns:a16="http://schemas.microsoft.com/office/drawing/2014/main" id="{B66EA1AE-26E4-44BE-AE6F-C082B1ADFCDF}"/>
            </a:ext>
            <a:ext uri="{147F2762-F138-4A5C-976F-8EAC2B608ADB}">
              <a16:predDERef xmlns:a16="http://schemas.microsoft.com/office/drawing/2014/main" pred="{00000000-0008-0000-0200-00003B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5" name="Option Button 61" hidden="1">
          <a:extLst>
            <a:ext uri="{63B3BB69-23CF-44E3-9099-C40C66FF867C}">
              <a14:compatExt xmlns:a14="http://schemas.microsoft.com/office/drawing/2010/main" spid="_x0000_s2109"/>
            </a:ext>
            <a:ext uri="{FF2B5EF4-FFF2-40B4-BE49-F238E27FC236}">
              <a16:creationId xmlns:a16="http://schemas.microsoft.com/office/drawing/2014/main" id="{27837999-58C5-4F91-BC84-8176A63F6FC8}"/>
            </a:ext>
            <a:ext uri="{147F2762-F138-4A5C-976F-8EAC2B608ADB}">
              <a16:predDERef xmlns:a16="http://schemas.microsoft.com/office/drawing/2014/main" pred="{00000000-0008-0000-0200-00003C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25</xdr:row>
      <xdr:rowOff>0</xdr:rowOff>
    </xdr:from>
    <xdr:to>
      <xdr:col>11</xdr:col>
      <xdr:colOff>438151</xdr:colOff>
      <xdr:row>32</xdr:row>
      <xdr:rowOff>435769</xdr:rowOff>
    </xdr:to>
    <xdr:sp macro="" textlink="">
      <xdr:nvSpPr>
        <xdr:cNvPr id="16" name="Option Button 62" hidden="1">
          <a:extLst>
            <a:ext uri="{63B3BB69-23CF-44E3-9099-C40C66FF867C}">
              <a14:compatExt xmlns:a14="http://schemas.microsoft.com/office/drawing/2010/main" spid="_x0000_s2110"/>
            </a:ext>
            <a:ext uri="{FF2B5EF4-FFF2-40B4-BE49-F238E27FC236}">
              <a16:creationId xmlns:a16="http://schemas.microsoft.com/office/drawing/2014/main" id="{FE231A77-A5D8-492B-89E0-5C936F7246AD}"/>
            </a:ext>
            <a:ext uri="{147F2762-F138-4A5C-976F-8EAC2B608ADB}">
              <a16:predDERef xmlns:a16="http://schemas.microsoft.com/office/drawing/2014/main" pred="{00000000-0008-0000-0200-00003D080000}"/>
            </a:ext>
          </a:extLst>
        </xdr:cNvPr>
        <xdr:cNvSpPr/>
      </xdr:nvSpPr>
      <xdr:spPr bwMode="auto">
        <a:xfrm>
          <a:off x="19326225" y="104965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32</xdr:col>
      <xdr:colOff>6350</xdr:colOff>
      <xdr:row>59</xdr:row>
      <xdr:rowOff>571501</xdr:rowOff>
    </xdr:to>
    <xdr:sp macro="" textlink="">
      <xdr:nvSpPr>
        <xdr:cNvPr id="17" name="Group Box 63" hidden="1">
          <a:extLst>
            <a:ext uri="{63B3BB69-23CF-44E3-9099-C40C66FF867C}">
              <a14:compatExt xmlns:a14="http://schemas.microsoft.com/office/drawing/2010/main" spid="_x0000_s2111"/>
            </a:ext>
            <a:ext uri="{FF2B5EF4-FFF2-40B4-BE49-F238E27FC236}">
              <a16:creationId xmlns:a16="http://schemas.microsoft.com/office/drawing/2014/main" id="{C5A4F4BA-A819-4165-975E-C801C29F80D8}"/>
            </a:ext>
            <a:ext uri="{147F2762-F138-4A5C-976F-8EAC2B608ADB}">
              <a16:predDERef xmlns:a16="http://schemas.microsoft.com/office/drawing/2014/main" pred="{00000000-0008-0000-0200-00003E080000}"/>
            </a:ext>
          </a:extLst>
        </xdr:cNvPr>
        <xdr:cNvSpPr/>
      </xdr:nvSpPr>
      <xdr:spPr bwMode="auto">
        <a:xfrm>
          <a:off x="19326225" y="15601950"/>
          <a:ext cx="13417550"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8" name="Option Button 64" hidden="1">
          <a:extLst>
            <a:ext uri="{63B3BB69-23CF-44E3-9099-C40C66FF867C}">
              <a14:compatExt xmlns:a14="http://schemas.microsoft.com/office/drawing/2010/main" spid="_x0000_s2112"/>
            </a:ext>
            <a:ext uri="{FF2B5EF4-FFF2-40B4-BE49-F238E27FC236}">
              <a16:creationId xmlns:a16="http://schemas.microsoft.com/office/drawing/2014/main" id="{23AEAAE4-9E91-4F43-B6A3-5F36D905A0CF}"/>
            </a:ext>
            <a:ext uri="{147F2762-F138-4A5C-976F-8EAC2B608ADB}">
              <a16:predDERef xmlns:a16="http://schemas.microsoft.com/office/drawing/2014/main" pred="{00000000-0008-0000-0200-00003F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19" name="Option Button 65" hidden="1">
          <a:extLst>
            <a:ext uri="{63B3BB69-23CF-44E3-9099-C40C66FF867C}">
              <a14:compatExt xmlns:a14="http://schemas.microsoft.com/office/drawing/2010/main" spid="_x0000_s2113"/>
            </a:ext>
            <a:ext uri="{FF2B5EF4-FFF2-40B4-BE49-F238E27FC236}">
              <a16:creationId xmlns:a16="http://schemas.microsoft.com/office/drawing/2014/main" id="{09B6BCF6-F19A-4700-B3D4-576DEC3CC4C5}"/>
            </a:ext>
            <a:ext uri="{147F2762-F138-4A5C-976F-8EAC2B608ADB}">
              <a16:predDERef xmlns:a16="http://schemas.microsoft.com/office/drawing/2014/main" pred="{00000000-0008-0000-0200-000040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0" name="Option Button 66" hidden="1">
          <a:extLst>
            <a:ext uri="{63B3BB69-23CF-44E3-9099-C40C66FF867C}">
              <a14:compatExt xmlns:a14="http://schemas.microsoft.com/office/drawing/2010/main" spid="_x0000_s2114"/>
            </a:ext>
            <a:ext uri="{FF2B5EF4-FFF2-40B4-BE49-F238E27FC236}">
              <a16:creationId xmlns:a16="http://schemas.microsoft.com/office/drawing/2014/main" id="{65FC7FC9-F0C1-40F9-A8DF-884F9F214415}"/>
            </a:ext>
            <a:ext uri="{147F2762-F138-4A5C-976F-8EAC2B608ADB}">
              <a16:predDERef xmlns:a16="http://schemas.microsoft.com/office/drawing/2014/main" pred="{00000000-0008-0000-0200-000041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0</xdr:rowOff>
    </xdr:from>
    <xdr:to>
      <xdr:col>11</xdr:col>
      <xdr:colOff>438151</xdr:colOff>
      <xdr:row>59</xdr:row>
      <xdr:rowOff>400051</xdr:rowOff>
    </xdr:to>
    <xdr:sp macro="" textlink="">
      <xdr:nvSpPr>
        <xdr:cNvPr id="21" name="Option Button 67" hidden="1">
          <a:extLst>
            <a:ext uri="{63B3BB69-23CF-44E3-9099-C40C66FF867C}">
              <a14:compatExt xmlns:a14="http://schemas.microsoft.com/office/drawing/2010/main" spid="_x0000_s2115"/>
            </a:ext>
            <a:ext uri="{FF2B5EF4-FFF2-40B4-BE49-F238E27FC236}">
              <a16:creationId xmlns:a16="http://schemas.microsoft.com/office/drawing/2014/main" id="{83DA4C3B-2E97-4AEA-89F8-BCD5F7840A8D}"/>
            </a:ext>
            <a:ext uri="{147F2762-F138-4A5C-976F-8EAC2B608ADB}">
              <a16:predDERef xmlns:a16="http://schemas.microsoft.com/office/drawing/2014/main" pred="{00000000-0008-0000-0200-000042080000}"/>
            </a:ext>
          </a:extLst>
        </xdr:cNvPr>
        <xdr:cNvSpPr/>
      </xdr:nvSpPr>
      <xdr:spPr bwMode="auto">
        <a:xfrm>
          <a:off x="19326225" y="156019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32</xdr:col>
      <xdr:colOff>6350</xdr:colOff>
      <xdr:row>79</xdr:row>
      <xdr:rowOff>236310</xdr:rowOff>
    </xdr:to>
    <xdr:sp macro="" textlink="">
      <xdr:nvSpPr>
        <xdr:cNvPr id="22" name="Group Box 68" hidden="1">
          <a:extLst>
            <a:ext uri="{63B3BB69-23CF-44E3-9099-C40C66FF867C}">
              <a14:compatExt xmlns:a14="http://schemas.microsoft.com/office/drawing/2010/main" spid="_x0000_s2116"/>
            </a:ext>
            <a:ext uri="{FF2B5EF4-FFF2-40B4-BE49-F238E27FC236}">
              <a16:creationId xmlns:a16="http://schemas.microsoft.com/office/drawing/2014/main" id="{67EF33BC-9E33-4EA6-98A1-079E0AD10BD6}"/>
            </a:ext>
            <a:ext uri="{147F2762-F138-4A5C-976F-8EAC2B608ADB}">
              <a16:predDERef xmlns:a16="http://schemas.microsoft.com/office/drawing/2014/main" pred="{00000000-0008-0000-0200-000043080000}"/>
            </a:ext>
          </a:extLst>
        </xdr:cNvPr>
        <xdr:cNvSpPr/>
      </xdr:nvSpPr>
      <xdr:spPr bwMode="auto">
        <a:xfrm>
          <a:off x="19326225" y="27736800"/>
          <a:ext cx="13417550" cy="37918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3" name="Option Button 69" hidden="1">
          <a:extLst>
            <a:ext uri="{63B3BB69-23CF-44E3-9099-C40C66FF867C}">
              <a14:compatExt xmlns:a14="http://schemas.microsoft.com/office/drawing/2010/main" spid="_x0000_s2117"/>
            </a:ext>
            <a:ext uri="{FF2B5EF4-FFF2-40B4-BE49-F238E27FC236}">
              <a16:creationId xmlns:a16="http://schemas.microsoft.com/office/drawing/2014/main" id="{7543C8D2-CAD5-41CA-A1B6-2A76360A42E1}"/>
            </a:ext>
            <a:ext uri="{147F2762-F138-4A5C-976F-8EAC2B608ADB}">
              <a16:predDERef xmlns:a16="http://schemas.microsoft.com/office/drawing/2014/main" pred="{00000000-0008-0000-0200-000044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4" name="Option Button 70" hidden="1">
          <a:extLst>
            <a:ext uri="{63B3BB69-23CF-44E3-9099-C40C66FF867C}">
              <a14:compatExt xmlns:a14="http://schemas.microsoft.com/office/drawing/2010/main" spid="_x0000_s2118"/>
            </a:ext>
            <a:ext uri="{FF2B5EF4-FFF2-40B4-BE49-F238E27FC236}">
              <a16:creationId xmlns:a16="http://schemas.microsoft.com/office/drawing/2014/main" id="{3D626BA0-A2B8-4528-9D06-888B6518587C}"/>
            </a:ext>
            <a:ext uri="{147F2762-F138-4A5C-976F-8EAC2B608ADB}">
              <a16:predDERef xmlns:a16="http://schemas.microsoft.com/office/drawing/2014/main" pred="{00000000-0008-0000-0200-000045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5" name="Option Button 71" hidden="1">
          <a:extLst>
            <a:ext uri="{63B3BB69-23CF-44E3-9099-C40C66FF867C}">
              <a14:compatExt xmlns:a14="http://schemas.microsoft.com/office/drawing/2010/main" spid="_x0000_s2119"/>
            </a:ext>
            <a:ext uri="{FF2B5EF4-FFF2-40B4-BE49-F238E27FC236}">
              <a16:creationId xmlns:a16="http://schemas.microsoft.com/office/drawing/2014/main" id="{2B88DC1A-DEA4-4729-BA66-03129997A7FD}"/>
            </a:ext>
            <a:ext uri="{147F2762-F138-4A5C-976F-8EAC2B608ADB}">
              <a16:predDERef xmlns:a16="http://schemas.microsoft.com/office/drawing/2014/main" pred="{00000000-0008-0000-0200-000046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48</xdr:row>
      <xdr:rowOff>0</xdr:rowOff>
    </xdr:from>
    <xdr:to>
      <xdr:col>11</xdr:col>
      <xdr:colOff>438151</xdr:colOff>
      <xdr:row>79</xdr:row>
      <xdr:rowOff>71437</xdr:rowOff>
    </xdr:to>
    <xdr:sp macro="" textlink="">
      <xdr:nvSpPr>
        <xdr:cNvPr id="26" name="Option Button 72" hidden="1">
          <a:extLst>
            <a:ext uri="{63B3BB69-23CF-44E3-9099-C40C66FF867C}">
              <a14:compatExt xmlns:a14="http://schemas.microsoft.com/office/drawing/2010/main" spid="_x0000_s2120"/>
            </a:ext>
            <a:ext uri="{FF2B5EF4-FFF2-40B4-BE49-F238E27FC236}">
              <a16:creationId xmlns:a16="http://schemas.microsoft.com/office/drawing/2014/main" id="{ECA59434-07EC-4F60-97DC-5E3751966797}"/>
            </a:ext>
            <a:ext uri="{147F2762-F138-4A5C-976F-8EAC2B608ADB}">
              <a16:predDERef xmlns:a16="http://schemas.microsoft.com/office/drawing/2014/main" pred="{00000000-0008-0000-0200-000047080000}"/>
            </a:ext>
          </a:extLst>
        </xdr:cNvPr>
        <xdr:cNvSpPr/>
      </xdr:nvSpPr>
      <xdr:spPr bwMode="auto">
        <a:xfrm>
          <a:off x="19326225" y="277368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32</xdr:col>
      <xdr:colOff>6350</xdr:colOff>
      <xdr:row>61</xdr:row>
      <xdr:rowOff>413544</xdr:rowOff>
    </xdr:to>
    <xdr:sp macro="" textlink="">
      <xdr:nvSpPr>
        <xdr:cNvPr id="27" name="Group Box 73" hidden="1">
          <a:extLst>
            <a:ext uri="{63B3BB69-23CF-44E3-9099-C40C66FF867C}">
              <a14:compatExt xmlns:a14="http://schemas.microsoft.com/office/drawing/2010/main" spid="_x0000_s2121"/>
            </a:ext>
            <a:ext uri="{FF2B5EF4-FFF2-40B4-BE49-F238E27FC236}">
              <a16:creationId xmlns:a16="http://schemas.microsoft.com/office/drawing/2014/main" id="{B776E95E-620F-4C39-9394-FBEA6903400C}"/>
            </a:ext>
            <a:ext uri="{147F2762-F138-4A5C-976F-8EAC2B608ADB}">
              <a16:predDERef xmlns:a16="http://schemas.microsoft.com/office/drawing/2014/main" pred="{00000000-0008-0000-0200-000048080000}"/>
            </a:ext>
          </a:extLst>
        </xdr:cNvPr>
        <xdr:cNvSpPr/>
      </xdr:nvSpPr>
      <xdr:spPr bwMode="auto">
        <a:xfrm>
          <a:off x="19326225" y="37090350"/>
          <a:ext cx="13417550" cy="42545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8" name="Option Button 74" hidden="1">
          <a:extLst>
            <a:ext uri="{63B3BB69-23CF-44E3-9099-C40C66FF867C}">
              <a14:compatExt xmlns:a14="http://schemas.microsoft.com/office/drawing/2010/main" spid="_x0000_s2122"/>
            </a:ext>
            <a:ext uri="{FF2B5EF4-FFF2-40B4-BE49-F238E27FC236}">
              <a16:creationId xmlns:a16="http://schemas.microsoft.com/office/drawing/2014/main" id="{52CFE656-ECB4-4089-8B7F-C490F850025C}"/>
            </a:ext>
            <a:ext uri="{147F2762-F138-4A5C-976F-8EAC2B608ADB}">
              <a16:predDERef xmlns:a16="http://schemas.microsoft.com/office/drawing/2014/main" pred="{00000000-0008-0000-0200-000049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B5C893F0-C716-41E0-A187-F7268101CAAD}"/>
            </a:ext>
            <a:ext uri="{147F2762-F138-4A5C-976F-8EAC2B608ADB}">
              <a16:predDERef xmlns:a16="http://schemas.microsoft.com/office/drawing/2014/main" pred="{00000000-0008-0000-0200-00004A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0" name="Option Button 76" hidden="1">
          <a:extLst>
            <a:ext uri="{63B3BB69-23CF-44E3-9099-C40C66FF867C}">
              <a14:compatExt xmlns:a14="http://schemas.microsoft.com/office/drawing/2010/main" spid="_x0000_s2124"/>
            </a:ext>
            <a:ext uri="{FF2B5EF4-FFF2-40B4-BE49-F238E27FC236}">
              <a16:creationId xmlns:a16="http://schemas.microsoft.com/office/drawing/2014/main" id="{43FBECB2-3BFB-45F7-BB14-D5BDE26E0D54}"/>
            </a:ext>
            <a:ext uri="{147F2762-F138-4A5C-976F-8EAC2B608ADB}">
              <a16:predDERef xmlns:a16="http://schemas.microsoft.com/office/drawing/2014/main" pred="{00000000-0008-0000-0200-00004B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56</xdr:row>
      <xdr:rowOff>0</xdr:rowOff>
    </xdr:from>
    <xdr:to>
      <xdr:col>11</xdr:col>
      <xdr:colOff>438151</xdr:colOff>
      <xdr:row>61</xdr:row>
      <xdr:rowOff>197644</xdr:rowOff>
    </xdr:to>
    <xdr:sp macro="" textlink="">
      <xdr:nvSpPr>
        <xdr:cNvPr id="31" name="Option Button 77" hidden="1">
          <a:extLst>
            <a:ext uri="{63B3BB69-23CF-44E3-9099-C40C66FF867C}">
              <a14:compatExt xmlns:a14="http://schemas.microsoft.com/office/drawing/2010/main" spid="_x0000_s2125"/>
            </a:ext>
            <a:ext uri="{FF2B5EF4-FFF2-40B4-BE49-F238E27FC236}">
              <a16:creationId xmlns:a16="http://schemas.microsoft.com/office/drawing/2014/main" id="{2A62069E-E7F0-44AA-9530-7782E2378A83}"/>
            </a:ext>
            <a:ext uri="{147F2762-F138-4A5C-976F-8EAC2B608ADB}">
              <a16:predDERef xmlns:a16="http://schemas.microsoft.com/office/drawing/2014/main" pred="{00000000-0008-0000-0200-00004C080000}"/>
            </a:ext>
          </a:extLst>
        </xdr:cNvPr>
        <xdr:cNvSpPr/>
      </xdr:nvSpPr>
      <xdr:spPr bwMode="auto">
        <a:xfrm>
          <a:off x="19326225" y="370903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32</xdr:col>
      <xdr:colOff>6350</xdr:colOff>
      <xdr:row>61</xdr:row>
      <xdr:rowOff>365918</xdr:rowOff>
    </xdr:to>
    <xdr:sp macro="" textlink="">
      <xdr:nvSpPr>
        <xdr:cNvPr id="32" name="Group Box 78" hidden="1">
          <a:extLst>
            <a:ext uri="{63B3BB69-23CF-44E3-9099-C40C66FF867C}">
              <a14:compatExt xmlns:a14="http://schemas.microsoft.com/office/drawing/2010/main" spid="_x0000_s2126"/>
            </a:ext>
            <a:ext uri="{FF2B5EF4-FFF2-40B4-BE49-F238E27FC236}">
              <a16:creationId xmlns:a16="http://schemas.microsoft.com/office/drawing/2014/main" id="{6EDEAFA9-A0C7-4B47-A73E-79E3E647E568}"/>
            </a:ext>
            <a:ext uri="{147F2762-F138-4A5C-976F-8EAC2B608ADB}">
              <a16:predDERef xmlns:a16="http://schemas.microsoft.com/office/drawing/2014/main" pred="{00000000-0008-0000-0200-00004D080000}"/>
            </a:ext>
          </a:extLst>
        </xdr:cNvPr>
        <xdr:cNvSpPr/>
      </xdr:nvSpPr>
      <xdr:spPr bwMode="auto">
        <a:xfrm>
          <a:off x="19326225" y="38214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3" name="Option Button 79" hidden="1">
          <a:extLst>
            <a:ext uri="{63B3BB69-23CF-44E3-9099-C40C66FF867C}">
              <a14:compatExt xmlns:a14="http://schemas.microsoft.com/office/drawing/2010/main" spid="_x0000_s2127"/>
            </a:ext>
            <a:ext uri="{FF2B5EF4-FFF2-40B4-BE49-F238E27FC236}">
              <a16:creationId xmlns:a16="http://schemas.microsoft.com/office/drawing/2014/main" id="{A8B6AB48-C2A1-4C15-BB21-DD25851F3B8F}"/>
            </a:ext>
            <a:ext uri="{147F2762-F138-4A5C-976F-8EAC2B608ADB}">
              <a16:predDERef xmlns:a16="http://schemas.microsoft.com/office/drawing/2014/main" pred="{00000000-0008-0000-0200-00004E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4" name="Option Button 80" hidden="1">
          <a:extLst>
            <a:ext uri="{63B3BB69-23CF-44E3-9099-C40C66FF867C}">
              <a14:compatExt xmlns:a14="http://schemas.microsoft.com/office/drawing/2010/main" spid="_x0000_s2128"/>
            </a:ext>
            <a:ext uri="{FF2B5EF4-FFF2-40B4-BE49-F238E27FC236}">
              <a16:creationId xmlns:a16="http://schemas.microsoft.com/office/drawing/2014/main" id="{A7246903-B8B8-4CD1-8682-D9321987F2A9}"/>
            </a:ext>
            <a:ext uri="{147F2762-F138-4A5C-976F-8EAC2B608ADB}">
              <a16:predDERef xmlns:a16="http://schemas.microsoft.com/office/drawing/2014/main" pred="{00000000-0008-0000-0200-00004F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5" name="Option Button 81" hidden="1">
          <a:extLst>
            <a:ext uri="{63B3BB69-23CF-44E3-9099-C40C66FF867C}">
              <a14:compatExt xmlns:a14="http://schemas.microsoft.com/office/drawing/2010/main" spid="_x0000_s2129"/>
            </a:ext>
            <a:ext uri="{FF2B5EF4-FFF2-40B4-BE49-F238E27FC236}">
              <a16:creationId xmlns:a16="http://schemas.microsoft.com/office/drawing/2014/main" id="{07A25210-2F89-4595-817A-C423CBBC51AB}"/>
            </a:ext>
            <a:ext uri="{147F2762-F138-4A5C-976F-8EAC2B608ADB}">
              <a16:predDERef xmlns:a16="http://schemas.microsoft.com/office/drawing/2014/main" pred="{00000000-0008-0000-0200-000050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57</xdr:row>
      <xdr:rowOff>0</xdr:rowOff>
    </xdr:from>
    <xdr:to>
      <xdr:col>11</xdr:col>
      <xdr:colOff>438151</xdr:colOff>
      <xdr:row>61</xdr:row>
      <xdr:rowOff>194469</xdr:rowOff>
    </xdr:to>
    <xdr:sp macro="" textlink="">
      <xdr:nvSpPr>
        <xdr:cNvPr id="36" name="Option Button 82" hidden="1">
          <a:extLst>
            <a:ext uri="{63B3BB69-23CF-44E3-9099-C40C66FF867C}">
              <a14:compatExt xmlns:a14="http://schemas.microsoft.com/office/drawing/2010/main" spid="_x0000_s2130"/>
            </a:ext>
            <a:ext uri="{FF2B5EF4-FFF2-40B4-BE49-F238E27FC236}">
              <a16:creationId xmlns:a16="http://schemas.microsoft.com/office/drawing/2014/main" id="{904DD5BF-5820-4C37-8979-B4F7DC412107}"/>
            </a:ext>
            <a:ext uri="{147F2762-F138-4A5C-976F-8EAC2B608ADB}">
              <a16:predDERef xmlns:a16="http://schemas.microsoft.com/office/drawing/2014/main" pred="{00000000-0008-0000-0200-000051080000}"/>
            </a:ext>
          </a:extLst>
        </xdr:cNvPr>
        <xdr:cNvSpPr/>
      </xdr:nvSpPr>
      <xdr:spPr bwMode="auto">
        <a:xfrm>
          <a:off x="19326225" y="382143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32</xdr:col>
      <xdr:colOff>6350</xdr:colOff>
      <xdr:row>72</xdr:row>
      <xdr:rowOff>120649</xdr:rowOff>
    </xdr:to>
    <xdr:sp macro="" textlink="">
      <xdr:nvSpPr>
        <xdr:cNvPr id="37" name="Group Box 83" hidden="1">
          <a:extLst>
            <a:ext uri="{63B3BB69-23CF-44E3-9099-C40C66FF867C}">
              <a14:compatExt xmlns:a14="http://schemas.microsoft.com/office/drawing/2010/main" spid="_x0000_s2131"/>
            </a:ext>
            <a:ext uri="{FF2B5EF4-FFF2-40B4-BE49-F238E27FC236}">
              <a16:creationId xmlns:a16="http://schemas.microsoft.com/office/drawing/2014/main" id="{18D0DEEF-DEC0-4805-B96C-A9160D7ED0EB}"/>
            </a:ext>
            <a:ext uri="{147F2762-F138-4A5C-976F-8EAC2B608ADB}">
              <a16:predDERef xmlns:a16="http://schemas.microsoft.com/office/drawing/2014/main" pred="{00000000-0008-0000-0200-000052080000}"/>
            </a:ext>
          </a:extLst>
        </xdr:cNvPr>
        <xdr:cNvSpPr/>
      </xdr:nvSpPr>
      <xdr:spPr bwMode="auto">
        <a:xfrm>
          <a:off x="19326225" y="3921442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8" name="Option Button 84" hidden="1">
          <a:extLst>
            <a:ext uri="{63B3BB69-23CF-44E3-9099-C40C66FF867C}">
              <a14:compatExt xmlns:a14="http://schemas.microsoft.com/office/drawing/2010/main" spid="_x0000_s2132"/>
            </a:ext>
            <a:ext uri="{FF2B5EF4-FFF2-40B4-BE49-F238E27FC236}">
              <a16:creationId xmlns:a16="http://schemas.microsoft.com/office/drawing/2014/main" id="{3405F08B-9C6E-488B-9B05-9BAE003280FC}"/>
            </a:ext>
            <a:ext uri="{147F2762-F138-4A5C-976F-8EAC2B608ADB}">
              <a16:predDERef xmlns:a16="http://schemas.microsoft.com/office/drawing/2014/main" pred="{00000000-0008-0000-0200-000053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39" name="Option Button 85" hidden="1">
          <a:extLst>
            <a:ext uri="{63B3BB69-23CF-44E3-9099-C40C66FF867C}">
              <a14:compatExt xmlns:a14="http://schemas.microsoft.com/office/drawing/2010/main" spid="_x0000_s2133"/>
            </a:ext>
            <a:ext uri="{FF2B5EF4-FFF2-40B4-BE49-F238E27FC236}">
              <a16:creationId xmlns:a16="http://schemas.microsoft.com/office/drawing/2014/main" id="{57961242-2EF0-4B75-A7E8-CB63E2B57F2B}"/>
            </a:ext>
            <a:ext uri="{147F2762-F138-4A5C-976F-8EAC2B608ADB}">
              <a16:predDERef xmlns:a16="http://schemas.microsoft.com/office/drawing/2014/main" pred="{00000000-0008-0000-0200-000054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0" name="Option Button 86" hidden="1">
          <a:extLst>
            <a:ext uri="{63B3BB69-23CF-44E3-9099-C40C66FF867C}">
              <a14:compatExt xmlns:a14="http://schemas.microsoft.com/office/drawing/2010/main" spid="_x0000_s2134"/>
            </a:ext>
            <a:ext uri="{FF2B5EF4-FFF2-40B4-BE49-F238E27FC236}">
              <a16:creationId xmlns:a16="http://schemas.microsoft.com/office/drawing/2014/main" id="{015E1C5F-6561-4B40-A702-5CC8DB3FD66C}"/>
            </a:ext>
            <a:ext uri="{147F2762-F138-4A5C-976F-8EAC2B608ADB}">
              <a16:predDERef xmlns:a16="http://schemas.microsoft.com/office/drawing/2014/main" pred="{00000000-0008-0000-0200-000055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61</xdr:row>
      <xdr:rowOff>0</xdr:rowOff>
    </xdr:from>
    <xdr:to>
      <xdr:col>11</xdr:col>
      <xdr:colOff>438151</xdr:colOff>
      <xdr:row>71</xdr:row>
      <xdr:rowOff>535939</xdr:rowOff>
    </xdr:to>
    <xdr:sp macro="" textlink="">
      <xdr:nvSpPr>
        <xdr:cNvPr id="41" name="Option Button 87" hidden="1">
          <a:extLst>
            <a:ext uri="{63B3BB69-23CF-44E3-9099-C40C66FF867C}">
              <a14:compatExt xmlns:a14="http://schemas.microsoft.com/office/drawing/2010/main" spid="_x0000_s2135"/>
            </a:ext>
            <a:ext uri="{FF2B5EF4-FFF2-40B4-BE49-F238E27FC236}">
              <a16:creationId xmlns:a16="http://schemas.microsoft.com/office/drawing/2014/main" id="{5313A51E-3E1C-4415-98AE-1F4604855E1C}"/>
            </a:ext>
            <a:ext uri="{147F2762-F138-4A5C-976F-8EAC2B608ADB}">
              <a16:predDERef xmlns:a16="http://schemas.microsoft.com/office/drawing/2014/main" pred="{00000000-0008-0000-0200-000056080000}"/>
            </a:ext>
          </a:extLst>
        </xdr:cNvPr>
        <xdr:cNvSpPr/>
      </xdr:nvSpPr>
      <xdr:spPr bwMode="auto">
        <a:xfrm>
          <a:off x="19326225" y="392906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28575</xdr:rowOff>
    </xdr:from>
    <xdr:to>
      <xdr:col>32</xdr:col>
      <xdr:colOff>6350</xdr:colOff>
      <xdr:row>67</xdr:row>
      <xdr:rowOff>944563</xdr:rowOff>
    </xdr:to>
    <xdr:sp macro="" textlink="">
      <xdr:nvSpPr>
        <xdr:cNvPr id="42" name="Group Box 88" hidden="1">
          <a:extLst>
            <a:ext uri="{63B3BB69-23CF-44E3-9099-C40C66FF867C}">
              <a14:compatExt xmlns:a14="http://schemas.microsoft.com/office/drawing/2010/main" spid="_x0000_s2136"/>
            </a:ext>
            <a:ext uri="{FF2B5EF4-FFF2-40B4-BE49-F238E27FC236}">
              <a16:creationId xmlns:a16="http://schemas.microsoft.com/office/drawing/2014/main" id="{EE17A492-2C92-4796-A43D-9E586E3129B6}"/>
            </a:ext>
            <a:ext uri="{147F2762-F138-4A5C-976F-8EAC2B608ADB}">
              <a16:predDERef xmlns:a16="http://schemas.microsoft.com/office/drawing/2014/main" pred="{00000000-0008-0000-0200-000057080000}"/>
            </a:ext>
          </a:extLst>
        </xdr:cNvPr>
        <xdr:cNvSpPr/>
      </xdr:nvSpPr>
      <xdr:spPr bwMode="auto">
        <a:xfrm>
          <a:off x="19326225" y="42786300"/>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3" name="Option Button 89" hidden="1">
          <a:extLst>
            <a:ext uri="{63B3BB69-23CF-44E3-9099-C40C66FF867C}">
              <a14:compatExt xmlns:a14="http://schemas.microsoft.com/office/drawing/2010/main" spid="_x0000_s2137"/>
            </a:ext>
            <a:ext uri="{FF2B5EF4-FFF2-40B4-BE49-F238E27FC236}">
              <a16:creationId xmlns:a16="http://schemas.microsoft.com/office/drawing/2014/main" id="{E64669D8-B276-4809-8E3D-19DF2AF40FC6}"/>
            </a:ext>
            <a:ext uri="{147F2762-F138-4A5C-976F-8EAC2B608ADB}">
              <a16:predDERef xmlns:a16="http://schemas.microsoft.com/office/drawing/2014/main" pred="{00000000-0008-0000-0200-000058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4" name="Option Button 90" hidden="1">
          <a:extLst>
            <a:ext uri="{63B3BB69-23CF-44E3-9099-C40C66FF867C}">
              <a14:compatExt xmlns:a14="http://schemas.microsoft.com/office/drawing/2010/main" spid="_x0000_s2138"/>
            </a:ext>
            <a:ext uri="{FF2B5EF4-FFF2-40B4-BE49-F238E27FC236}">
              <a16:creationId xmlns:a16="http://schemas.microsoft.com/office/drawing/2014/main" id="{4B71FAB7-60D6-48DA-8C0E-CCA7A781F77E}"/>
            </a:ext>
            <a:ext uri="{147F2762-F138-4A5C-976F-8EAC2B608ADB}">
              <a16:predDERef xmlns:a16="http://schemas.microsoft.com/office/drawing/2014/main" pred="{00000000-0008-0000-0200-000059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5" name="Option Button 91" hidden="1">
          <a:extLst>
            <a:ext uri="{63B3BB69-23CF-44E3-9099-C40C66FF867C}">
              <a14:compatExt xmlns:a14="http://schemas.microsoft.com/office/drawing/2010/main" spid="_x0000_s2139"/>
            </a:ext>
            <a:ext uri="{FF2B5EF4-FFF2-40B4-BE49-F238E27FC236}">
              <a16:creationId xmlns:a16="http://schemas.microsoft.com/office/drawing/2014/main" id="{C78BEFA0-1C9D-4771-9D18-53729B27F8FC}"/>
            </a:ext>
            <a:ext uri="{147F2762-F138-4A5C-976F-8EAC2B608ADB}">
              <a16:predDERef xmlns:a16="http://schemas.microsoft.com/office/drawing/2014/main" pred="{00000000-0008-0000-0200-00005A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65</xdr:row>
      <xdr:rowOff>104775</xdr:rowOff>
    </xdr:from>
    <xdr:to>
      <xdr:col>11</xdr:col>
      <xdr:colOff>438151</xdr:colOff>
      <xdr:row>67</xdr:row>
      <xdr:rowOff>696913</xdr:rowOff>
    </xdr:to>
    <xdr:sp macro="" textlink="">
      <xdr:nvSpPr>
        <xdr:cNvPr id="46" name="Option Button 92" hidden="1">
          <a:extLst>
            <a:ext uri="{63B3BB69-23CF-44E3-9099-C40C66FF867C}">
              <a14:compatExt xmlns:a14="http://schemas.microsoft.com/office/drawing/2010/main" spid="_x0000_s2140"/>
            </a:ext>
            <a:ext uri="{FF2B5EF4-FFF2-40B4-BE49-F238E27FC236}">
              <a16:creationId xmlns:a16="http://schemas.microsoft.com/office/drawing/2014/main" id="{AD4822BC-8617-4DF2-B5F6-90EB97FADE99}"/>
            </a:ext>
            <a:ext uri="{147F2762-F138-4A5C-976F-8EAC2B608ADB}">
              <a16:predDERef xmlns:a16="http://schemas.microsoft.com/office/drawing/2014/main" pred="{00000000-0008-0000-0200-00005B080000}"/>
            </a:ext>
          </a:extLst>
        </xdr:cNvPr>
        <xdr:cNvSpPr/>
      </xdr:nvSpPr>
      <xdr:spPr bwMode="auto">
        <a:xfrm>
          <a:off x="19326225" y="428625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2</xdr:row>
      <xdr:rowOff>0</xdr:rowOff>
    </xdr:from>
    <xdr:ext cx="13365163" cy="374424"/>
    <xdr:sp macro="" textlink="">
      <xdr:nvSpPr>
        <xdr:cNvPr id="86" name="Group Box 93" hidden="1">
          <a:extLst>
            <a:ext uri="{63B3BB69-23CF-44E3-9099-C40C66FF867C}">
              <a14:compatExt xmlns:a14="http://schemas.microsoft.com/office/drawing/2010/main" spid="_x0000_s2141"/>
            </a:ext>
            <a:ext uri="{FF2B5EF4-FFF2-40B4-BE49-F238E27FC236}">
              <a16:creationId xmlns:a16="http://schemas.microsoft.com/office/drawing/2014/main" id="{6B46A2AE-B29A-48E3-8385-9C8E0D1D7A56}"/>
            </a:ext>
            <a:ext uri="{147F2762-F138-4A5C-976F-8EAC2B608ADB}">
              <a16:predDERef xmlns:a16="http://schemas.microsoft.com/office/drawing/2014/main" pred="{00000000-0008-0000-0200-00005C080000}"/>
            </a:ext>
          </a:extLst>
        </xdr:cNvPr>
        <xdr:cNvSpPr/>
      </xdr:nvSpPr>
      <xdr:spPr bwMode="auto">
        <a:xfrm>
          <a:off x="19326225" y="74018775"/>
          <a:ext cx="13417550" cy="37918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twoCellAnchor editAs="oneCell">
    <xdr:from>
      <xdr:col>10</xdr:col>
      <xdr:colOff>0</xdr:colOff>
      <xdr:row>112</xdr:row>
      <xdr:rowOff>0</xdr:rowOff>
    </xdr:from>
    <xdr:to>
      <xdr:col>11</xdr:col>
      <xdr:colOff>438151</xdr:colOff>
      <xdr:row>119</xdr:row>
      <xdr:rowOff>2382</xdr:rowOff>
    </xdr:to>
    <xdr:sp macro="" textlink="">
      <xdr:nvSpPr>
        <xdr:cNvPr id="48" name="Option Button 94" hidden="1">
          <a:extLst>
            <a:ext uri="{63B3BB69-23CF-44E3-9099-C40C66FF867C}">
              <a14:compatExt xmlns:a14="http://schemas.microsoft.com/office/drawing/2010/main" spid="_x0000_s2142"/>
            </a:ext>
            <a:ext uri="{FF2B5EF4-FFF2-40B4-BE49-F238E27FC236}">
              <a16:creationId xmlns:a16="http://schemas.microsoft.com/office/drawing/2014/main" id="{9D194F61-555C-4DA7-BFC6-BAA4C619D577}"/>
            </a:ext>
            <a:ext uri="{147F2762-F138-4A5C-976F-8EAC2B608ADB}">
              <a16:predDERef xmlns:a16="http://schemas.microsoft.com/office/drawing/2014/main" pred="{00000000-0008-0000-0200-00005D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49" name="Option Button 95" hidden="1">
          <a:extLst>
            <a:ext uri="{63B3BB69-23CF-44E3-9099-C40C66FF867C}">
              <a14:compatExt xmlns:a14="http://schemas.microsoft.com/office/drawing/2010/main" spid="_x0000_s2143"/>
            </a:ext>
            <a:ext uri="{FF2B5EF4-FFF2-40B4-BE49-F238E27FC236}">
              <a16:creationId xmlns:a16="http://schemas.microsoft.com/office/drawing/2014/main" id="{9A9B5E43-7D51-4DD0-9DD8-5D9D7A5082F2}"/>
            </a:ext>
            <a:ext uri="{147F2762-F138-4A5C-976F-8EAC2B608ADB}">
              <a16:predDERef xmlns:a16="http://schemas.microsoft.com/office/drawing/2014/main" pred="{00000000-0008-0000-0200-00005E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0" name="Option Button 96" hidden="1">
          <a:extLst>
            <a:ext uri="{63B3BB69-23CF-44E3-9099-C40C66FF867C}">
              <a14:compatExt xmlns:a14="http://schemas.microsoft.com/office/drawing/2010/main" spid="_x0000_s2144"/>
            </a:ext>
            <a:ext uri="{FF2B5EF4-FFF2-40B4-BE49-F238E27FC236}">
              <a16:creationId xmlns:a16="http://schemas.microsoft.com/office/drawing/2014/main" id="{BD5F5FB9-BC87-4F0E-8CDB-62062E5CF815}"/>
            </a:ext>
            <a:ext uri="{147F2762-F138-4A5C-976F-8EAC2B608ADB}">
              <a16:predDERef xmlns:a16="http://schemas.microsoft.com/office/drawing/2014/main" pred="{00000000-0008-0000-0200-00005F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112</xdr:row>
      <xdr:rowOff>0</xdr:rowOff>
    </xdr:from>
    <xdr:to>
      <xdr:col>11</xdr:col>
      <xdr:colOff>438151</xdr:colOff>
      <xdr:row>119</xdr:row>
      <xdr:rowOff>2382</xdr:rowOff>
    </xdr:to>
    <xdr:sp macro="" textlink="">
      <xdr:nvSpPr>
        <xdr:cNvPr id="51" name="Option Button 97" hidden="1">
          <a:extLst>
            <a:ext uri="{63B3BB69-23CF-44E3-9099-C40C66FF867C}">
              <a14:compatExt xmlns:a14="http://schemas.microsoft.com/office/drawing/2010/main" spid="_x0000_s2145"/>
            </a:ext>
            <a:ext uri="{FF2B5EF4-FFF2-40B4-BE49-F238E27FC236}">
              <a16:creationId xmlns:a16="http://schemas.microsoft.com/office/drawing/2014/main" id="{66CF583E-ED25-4539-A8D7-81E63BE5FE6D}"/>
            </a:ext>
            <a:ext uri="{147F2762-F138-4A5C-976F-8EAC2B608ADB}">
              <a16:predDERef xmlns:a16="http://schemas.microsoft.com/office/drawing/2014/main" pred="{00000000-0008-0000-0200-000060080000}"/>
            </a:ext>
          </a:extLst>
        </xdr:cNvPr>
        <xdr:cNvSpPr/>
      </xdr:nvSpPr>
      <xdr:spPr bwMode="auto">
        <a:xfrm>
          <a:off x="19326225" y="740187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3</xdr:row>
      <xdr:rowOff>0</xdr:rowOff>
    </xdr:from>
    <xdr:ext cx="13365163" cy="377825"/>
    <xdr:sp macro="" textlink="">
      <xdr:nvSpPr>
        <xdr:cNvPr id="87" name="Group Box 98" hidden="1">
          <a:extLst>
            <a:ext uri="{63B3BB69-23CF-44E3-9099-C40C66FF867C}">
              <a14:compatExt xmlns:a14="http://schemas.microsoft.com/office/drawing/2010/main" spid="_x0000_s2146"/>
            </a:ext>
            <a:ext uri="{FF2B5EF4-FFF2-40B4-BE49-F238E27FC236}">
              <a16:creationId xmlns:a16="http://schemas.microsoft.com/office/drawing/2014/main" id="{3098DB9A-EF01-4552-B781-9A925363EC85}"/>
            </a:ext>
            <a:ext uri="{147F2762-F138-4A5C-976F-8EAC2B608ADB}">
              <a16:predDERef xmlns:a16="http://schemas.microsoft.com/office/drawing/2014/main" pred="{00000000-0008-0000-0200-000061080000}"/>
            </a:ext>
          </a:extLst>
        </xdr:cNvPr>
        <xdr:cNvSpPr/>
      </xdr:nvSpPr>
      <xdr:spPr bwMode="auto">
        <a:xfrm>
          <a:off x="19326225" y="76228575"/>
          <a:ext cx="13417550" cy="3778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3</xdr:row>
      <xdr:rowOff>0</xdr:rowOff>
    </xdr:from>
    <xdr:ext cx="1045370" cy="206375"/>
    <xdr:sp macro="" textlink="">
      <xdr:nvSpPr>
        <xdr:cNvPr id="88" name="Option Button 99" hidden="1">
          <a:extLst>
            <a:ext uri="{63B3BB69-23CF-44E3-9099-C40C66FF867C}">
              <a14:compatExt xmlns:a14="http://schemas.microsoft.com/office/drawing/2010/main" spid="_x0000_s2147"/>
            </a:ext>
            <a:ext uri="{FF2B5EF4-FFF2-40B4-BE49-F238E27FC236}">
              <a16:creationId xmlns:a16="http://schemas.microsoft.com/office/drawing/2014/main" id="{CCD87297-D18D-4A3E-A60F-48830CEFBDD6}"/>
            </a:ext>
            <a:ext uri="{147F2762-F138-4A5C-976F-8EAC2B608ADB}">
              <a16:predDERef xmlns:a16="http://schemas.microsoft.com/office/drawing/2014/main" pred="{00000000-0008-0000-0200-000062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89" name="Option Button 100" hidden="1">
          <a:extLst>
            <a:ext uri="{63B3BB69-23CF-44E3-9099-C40C66FF867C}">
              <a14:compatExt xmlns:a14="http://schemas.microsoft.com/office/drawing/2010/main" spid="_x0000_s2148"/>
            </a:ext>
            <a:ext uri="{FF2B5EF4-FFF2-40B4-BE49-F238E27FC236}">
              <a16:creationId xmlns:a16="http://schemas.microsoft.com/office/drawing/2014/main" id="{5889885B-6018-4217-BC82-FB75909018D6}"/>
            </a:ext>
            <a:ext uri="{147F2762-F138-4A5C-976F-8EAC2B608ADB}">
              <a16:predDERef xmlns:a16="http://schemas.microsoft.com/office/drawing/2014/main" pred="{00000000-0008-0000-0200-000063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0" name="Option Button 101" hidden="1">
          <a:extLst>
            <a:ext uri="{63B3BB69-23CF-44E3-9099-C40C66FF867C}">
              <a14:compatExt xmlns:a14="http://schemas.microsoft.com/office/drawing/2010/main" spid="_x0000_s2149"/>
            </a:ext>
            <a:ext uri="{FF2B5EF4-FFF2-40B4-BE49-F238E27FC236}">
              <a16:creationId xmlns:a16="http://schemas.microsoft.com/office/drawing/2014/main" id="{EDC193DD-9DE7-4A13-B122-1F0E95367BAA}"/>
            </a:ext>
            <a:ext uri="{147F2762-F138-4A5C-976F-8EAC2B608ADB}">
              <a16:predDERef xmlns:a16="http://schemas.microsoft.com/office/drawing/2014/main" pred="{00000000-0008-0000-0200-000064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3</xdr:row>
      <xdr:rowOff>0</xdr:rowOff>
    </xdr:from>
    <xdr:ext cx="1045370" cy="206375"/>
    <xdr:sp macro="" textlink="">
      <xdr:nvSpPr>
        <xdr:cNvPr id="91" name="Option Button 102" hidden="1">
          <a:extLst>
            <a:ext uri="{63B3BB69-23CF-44E3-9099-C40C66FF867C}">
              <a14:compatExt xmlns:a14="http://schemas.microsoft.com/office/drawing/2010/main" spid="_x0000_s2150"/>
            </a:ext>
            <a:ext uri="{FF2B5EF4-FFF2-40B4-BE49-F238E27FC236}">
              <a16:creationId xmlns:a16="http://schemas.microsoft.com/office/drawing/2014/main" id="{E38E9C2C-96E3-4E9E-81D9-89A81C84B77E}"/>
            </a:ext>
            <a:ext uri="{147F2762-F138-4A5C-976F-8EAC2B608ADB}">
              <a16:predDERef xmlns:a16="http://schemas.microsoft.com/office/drawing/2014/main" pred="{00000000-0008-0000-0200-000065080000}"/>
            </a:ext>
          </a:extLst>
        </xdr:cNvPr>
        <xdr:cNvSpPr/>
      </xdr:nvSpPr>
      <xdr:spPr bwMode="auto">
        <a:xfrm>
          <a:off x="19326225" y="7630477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113</xdr:row>
      <xdr:rowOff>28575</xdr:rowOff>
    </xdr:from>
    <xdr:to>
      <xdr:col>32</xdr:col>
      <xdr:colOff>6350</xdr:colOff>
      <xdr:row>301</xdr:row>
      <xdr:rowOff>26194</xdr:rowOff>
    </xdr:to>
    <xdr:sp macro="" textlink="">
      <xdr:nvSpPr>
        <xdr:cNvPr id="57" name="Group Box 103" hidden="1">
          <a:extLst>
            <a:ext uri="{63B3BB69-23CF-44E3-9099-C40C66FF867C}">
              <a14:compatExt xmlns:a14="http://schemas.microsoft.com/office/drawing/2010/main" spid="_x0000_s2151"/>
            </a:ext>
            <a:ext uri="{FF2B5EF4-FFF2-40B4-BE49-F238E27FC236}">
              <a16:creationId xmlns:a16="http://schemas.microsoft.com/office/drawing/2014/main" id="{CAF763F2-8FCD-4BCB-B944-4C06931BD45B}"/>
            </a:ext>
            <a:ext uri="{147F2762-F138-4A5C-976F-8EAC2B608ADB}">
              <a16:predDERef xmlns:a16="http://schemas.microsoft.com/office/drawing/2014/main" pred="{00000000-0008-0000-0200-000066080000}"/>
            </a:ext>
          </a:extLst>
        </xdr:cNvPr>
        <xdr:cNvSpPr/>
      </xdr:nvSpPr>
      <xdr:spPr bwMode="auto">
        <a:xfrm>
          <a:off x="19326225" y="79781400"/>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8" name="Option Button 104" hidden="1">
          <a:extLst>
            <a:ext uri="{63B3BB69-23CF-44E3-9099-C40C66FF867C}">
              <a14:compatExt xmlns:a14="http://schemas.microsoft.com/office/drawing/2010/main" spid="_x0000_s2152"/>
            </a:ext>
            <a:ext uri="{FF2B5EF4-FFF2-40B4-BE49-F238E27FC236}">
              <a16:creationId xmlns:a16="http://schemas.microsoft.com/office/drawing/2014/main" id="{B0FCB23A-CEA7-4809-9304-99AC451C47F6}"/>
            </a:ext>
            <a:ext uri="{147F2762-F138-4A5C-976F-8EAC2B608ADB}">
              <a16:predDERef xmlns:a16="http://schemas.microsoft.com/office/drawing/2014/main" pred="{00000000-0008-0000-0200-000067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59" name="Option Button 105" hidden="1">
          <a:extLst>
            <a:ext uri="{63B3BB69-23CF-44E3-9099-C40C66FF867C}">
              <a14:compatExt xmlns:a14="http://schemas.microsoft.com/office/drawing/2010/main" spid="_x0000_s2153"/>
            </a:ext>
            <a:ext uri="{FF2B5EF4-FFF2-40B4-BE49-F238E27FC236}">
              <a16:creationId xmlns:a16="http://schemas.microsoft.com/office/drawing/2014/main" id="{DFD514D2-2C6B-4421-9D18-790AEEBA5BC6}"/>
            </a:ext>
            <a:ext uri="{147F2762-F138-4A5C-976F-8EAC2B608ADB}">
              <a16:predDERef xmlns:a16="http://schemas.microsoft.com/office/drawing/2014/main" pred="{00000000-0008-0000-0200-000068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0" name="Option Button 106" hidden="1">
          <a:extLst>
            <a:ext uri="{63B3BB69-23CF-44E3-9099-C40C66FF867C}">
              <a14:compatExt xmlns:a14="http://schemas.microsoft.com/office/drawing/2010/main" spid="_x0000_s2154"/>
            </a:ext>
            <a:ext uri="{FF2B5EF4-FFF2-40B4-BE49-F238E27FC236}">
              <a16:creationId xmlns:a16="http://schemas.microsoft.com/office/drawing/2014/main" id="{78059983-432D-4A69-92F2-ACC998C44DCD}"/>
            </a:ext>
            <a:ext uri="{147F2762-F138-4A5C-976F-8EAC2B608ADB}">
              <a16:predDERef xmlns:a16="http://schemas.microsoft.com/office/drawing/2014/main" pred="{00000000-0008-0000-0200-000069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113</xdr:row>
      <xdr:rowOff>104775</xdr:rowOff>
    </xdr:from>
    <xdr:to>
      <xdr:col>11</xdr:col>
      <xdr:colOff>438151</xdr:colOff>
      <xdr:row>300</xdr:row>
      <xdr:rowOff>8732</xdr:rowOff>
    </xdr:to>
    <xdr:sp macro="" textlink="">
      <xdr:nvSpPr>
        <xdr:cNvPr id="61" name="Option Button 107" hidden="1">
          <a:extLst>
            <a:ext uri="{63B3BB69-23CF-44E3-9099-C40C66FF867C}">
              <a14:compatExt xmlns:a14="http://schemas.microsoft.com/office/drawing/2010/main" spid="_x0000_s2155"/>
            </a:ext>
            <a:ext uri="{FF2B5EF4-FFF2-40B4-BE49-F238E27FC236}">
              <a16:creationId xmlns:a16="http://schemas.microsoft.com/office/drawing/2014/main" id="{512654B3-29CF-4726-8D3F-B4FF3071AC69}"/>
            </a:ext>
            <a:ext uri="{147F2762-F138-4A5C-976F-8EAC2B608ADB}">
              <a16:predDERef xmlns:a16="http://schemas.microsoft.com/office/drawing/2014/main" pred="{00000000-0008-0000-0200-00006A080000}"/>
            </a:ext>
          </a:extLst>
        </xdr:cNvPr>
        <xdr:cNvSpPr/>
      </xdr:nvSpPr>
      <xdr:spPr bwMode="auto">
        <a:xfrm>
          <a:off x="19326225" y="79857600"/>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28575</xdr:rowOff>
    </xdr:from>
    <xdr:to>
      <xdr:col>32</xdr:col>
      <xdr:colOff>6350</xdr:colOff>
      <xdr:row>59</xdr:row>
      <xdr:rowOff>552451</xdr:rowOff>
    </xdr:to>
    <xdr:sp macro="" textlink="">
      <xdr:nvSpPr>
        <xdr:cNvPr id="62" name="Group Box 108" hidden="1">
          <a:extLst>
            <a:ext uri="{63B3BB69-23CF-44E3-9099-C40C66FF867C}">
              <a14:compatExt xmlns:a14="http://schemas.microsoft.com/office/drawing/2010/main" spid="_x0000_s2156"/>
            </a:ext>
            <a:ext uri="{FF2B5EF4-FFF2-40B4-BE49-F238E27FC236}">
              <a16:creationId xmlns:a16="http://schemas.microsoft.com/office/drawing/2014/main" id="{ED1050A0-A243-40BC-87C8-DB35EF307050}"/>
            </a:ext>
            <a:ext uri="{147F2762-F138-4A5C-976F-8EAC2B608ADB}">
              <a16:predDERef xmlns:a16="http://schemas.microsoft.com/office/drawing/2014/main" pred="{00000000-0008-0000-0200-00006B080000}"/>
            </a:ext>
          </a:extLst>
        </xdr:cNvPr>
        <xdr:cNvSpPr/>
      </xdr:nvSpPr>
      <xdr:spPr bwMode="auto">
        <a:xfrm>
          <a:off x="19326225" y="15630525"/>
          <a:ext cx="13417550" cy="390525"/>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3" name="Option Button 109" hidden="1">
          <a:extLst>
            <a:ext uri="{63B3BB69-23CF-44E3-9099-C40C66FF867C}">
              <a14:compatExt xmlns:a14="http://schemas.microsoft.com/office/drawing/2010/main" spid="_x0000_s2157"/>
            </a:ext>
            <a:ext uri="{FF2B5EF4-FFF2-40B4-BE49-F238E27FC236}">
              <a16:creationId xmlns:a16="http://schemas.microsoft.com/office/drawing/2014/main" id="{316A3F41-DC97-4C9F-B0CE-61220E8FCB53}"/>
            </a:ext>
            <a:ext uri="{147F2762-F138-4A5C-976F-8EAC2B608ADB}">
              <a16:predDERef xmlns:a16="http://schemas.microsoft.com/office/drawing/2014/main" pred="{00000000-0008-0000-0200-00006C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4" name="Option Button 110" hidden="1">
          <a:extLst>
            <a:ext uri="{63B3BB69-23CF-44E3-9099-C40C66FF867C}">
              <a14:compatExt xmlns:a14="http://schemas.microsoft.com/office/drawing/2010/main" spid="_x0000_s2158"/>
            </a:ext>
            <a:ext uri="{FF2B5EF4-FFF2-40B4-BE49-F238E27FC236}">
              <a16:creationId xmlns:a16="http://schemas.microsoft.com/office/drawing/2014/main" id="{703EB8B4-C914-4AFC-AAE9-1857B0B40535}"/>
            </a:ext>
            <a:ext uri="{147F2762-F138-4A5C-976F-8EAC2B608ADB}">
              <a16:predDERef xmlns:a16="http://schemas.microsoft.com/office/drawing/2014/main" pred="{00000000-0008-0000-0200-00006D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5" name="Option Button 111" hidden="1">
          <a:extLst>
            <a:ext uri="{63B3BB69-23CF-44E3-9099-C40C66FF867C}">
              <a14:compatExt xmlns:a14="http://schemas.microsoft.com/office/drawing/2010/main" spid="_x0000_s2159"/>
            </a:ext>
            <a:ext uri="{FF2B5EF4-FFF2-40B4-BE49-F238E27FC236}">
              <a16:creationId xmlns:a16="http://schemas.microsoft.com/office/drawing/2014/main" id="{E930BF2D-8B20-4399-A093-106B4D4E461D}"/>
            </a:ext>
            <a:ext uri="{147F2762-F138-4A5C-976F-8EAC2B608ADB}">
              <a16:predDERef xmlns:a16="http://schemas.microsoft.com/office/drawing/2014/main" pred="{00000000-0008-0000-0200-00006E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34</xdr:row>
      <xdr:rowOff>104775</xdr:rowOff>
    </xdr:from>
    <xdr:to>
      <xdr:col>11</xdr:col>
      <xdr:colOff>438151</xdr:colOff>
      <xdr:row>59</xdr:row>
      <xdr:rowOff>292101</xdr:rowOff>
    </xdr:to>
    <xdr:sp macro="" textlink="">
      <xdr:nvSpPr>
        <xdr:cNvPr id="66" name="Option Button 112" hidden="1">
          <a:extLst>
            <a:ext uri="{63B3BB69-23CF-44E3-9099-C40C66FF867C}">
              <a14:compatExt xmlns:a14="http://schemas.microsoft.com/office/drawing/2010/main" spid="_x0000_s2160"/>
            </a:ext>
            <a:ext uri="{FF2B5EF4-FFF2-40B4-BE49-F238E27FC236}">
              <a16:creationId xmlns:a16="http://schemas.microsoft.com/office/drawing/2014/main" id="{3EFDF75A-22B8-4D83-93ED-DF3DCF4265F0}"/>
            </a:ext>
            <a:ext uri="{147F2762-F138-4A5C-976F-8EAC2B608ADB}">
              <a16:predDERef xmlns:a16="http://schemas.microsoft.com/office/drawing/2014/main" pred="{00000000-0008-0000-0200-00006F080000}"/>
            </a:ext>
          </a:extLst>
        </xdr:cNvPr>
        <xdr:cNvSpPr/>
      </xdr:nvSpPr>
      <xdr:spPr bwMode="auto">
        <a:xfrm>
          <a:off x="19326225" y="15706725"/>
          <a:ext cx="1047750" cy="206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70</xdr:row>
      <xdr:rowOff>0</xdr:rowOff>
    </xdr:from>
    <xdr:ext cx="13420725" cy="381000"/>
    <xdr:sp macro="" textlink="">
      <xdr:nvSpPr>
        <xdr:cNvPr id="67" name="Group Box 113" hidden="1">
          <a:extLst>
            <a:ext uri="{63B3BB69-23CF-44E3-9099-C40C66FF867C}">
              <a14:compatExt xmlns:a14="http://schemas.microsoft.com/office/drawing/2010/main" spid="_x0000_s2161"/>
            </a:ext>
            <a:ext uri="{FF2B5EF4-FFF2-40B4-BE49-F238E27FC236}">
              <a16:creationId xmlns:a16="http://schemas.microsoft.com/office/drawing/2014/main" id="{E462E22F-B946-4091-86E3-BFCD1515CB97}"/>
            </a:ext>
            <a:ext uri="{147F2762-F138-4A5C-976F-8EAC2B608ADB}">
              <a16:predDERef xmlns:a16="http://schemas.microsoft.com/office/drawing/2014/main" pred="{00000000-0008-0000-0200-000070080000}"/>
            </a:ext>
          </a:extLst>
        </xdr:cNvPr>
        <xdr:cNvSpPr/>
      </xdr:nvSpPr>
      <xdr:spPr bwMode="auto">
        <a:xfrm>
          <a:off x="19326225" y="49368075"/>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70</xdr:row>
      <xdr:rowOff>0</xdr:rowOff>
    </xdr:from>
    <xdr:ext cx="1047750" cy="209550"/>
    <xdr:sp macro="" textlink="">
      <xdr:nvSpPr>
        <xdr:cNvPr id="68" name="Option Button 114" hidden="1">
          <a:extLst>
            <a:ext uri="{63B3BB69-23CF-44E3-9099-C40C66FF867C}">
              <a14:compatExt xmlns:a14="http://schemas.microsoft.com/office/drawing/2010/main" spid="_x0000_s2162"/>
            </a:ext>
            <a:ext uri="{FF2B5EF4-FFF2-40B4-BE49-F238E27FC236}">
              <a16:creationId xmlns:a16="http://schemas.microsoft.com/office/drawing/2014/main" id="{18ED4CBE-0F1E-4D71-AA80-58F3A02B717A}"/>
            </a:ext>
            <a:ext uri="{147F2762-F138-4A5C-976F-8EAC2B608ADB}">
              <a16:predDERef xmlns:a16="http://schemas.microsoft.com/office/drawing/2014/main" pred="{0EC04E8C-0742-45DF-AEE8-B9CFFA650B6E}"/>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69" name="Option Button 115" hidden="1">
          <a:extLst>
            <a:ext uri="{63B3BB69-23CF-44E3-9099-C40C66FF867C}">
              <a14:compatExt xmlns:a14="http://schemas.microsoft.com/office/drawing/2010/main" spid="_x0000_s2163"/>
            </a:ext>
            <a:ext uri="{FF2B5EF4-FFF2-40B4-BE49-F238E27FC236}">
              <a16:creationId xmlns:a16="http://schemas.microsoft.com/office/drawing/2014/main" id="{8A168949-44FA-4572-9444-4C9C133E88AE}"/>
            </a:ext>
            <a:ext uri="{147F2762-F138-4A5C-976F-8EAC2B608ADB}">
              <a16:predDERef xmlns:a16="http://schemas.microsoft.com/office/drawing/2014/main" pred="{6BEEA6EE-EE17-49DE-B00B-4140082A04F2}"/>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0" name="Option Button 116" hidden="1">
          <a:extLst>
            <a:ext uri="{63B3BB69-23CF-44E3-9099-C40C66FF867C}">
              <a14:compatExt xmlns:a14="http://schemas.microsoft.com/office/drawing/2010/main" spid="_x0000_s2164"/>
            </a:ext>
            <a:ext uri="{FF2B5EF4-FFF2-40B4-BE49-F238E27FC236}">
              <a16:creationId xmlns:a16="http://schemas.microsoft.com/office/drawing/2014/main" id="{E02C0822-6C8C-4A94-B8E1-2C4E0ADC1F58}"/>
            </a:ext>
            <a:ext uri="{147F2762-F138-4A5C-976F-8EAC2B608ADB}">
              <a16:predDERef xmlns:a16="http://schemas.microsoft.com/office/drawing/2014/main" pred="{DB4AF23A-8998-434E-8A98-9CB60D43BE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70</xdr:row>
      <xdr:rowOff>0</xdr:rowOff>
    </xdr:from>
    <xdr:ext cx="1047750" cy="209550"/>
    <xdr:sp macro="" textlink="">
      <xdr:nvSpPr>
        <xdr:cNvPr id="71" name="Option Button 117" hidden="1">
          <a:extLst>
            <a:ext uri="{63B3BB69-23CF-44E3-9099-C40C66FF867C}">
              <a14:compatExt xmlns:a14="http://schemas.microsoft.com/office/drawing/2010/main" spid="_x0000_s2165"/>
            </a:ext>
            <a:ext uri="{FF2B5EF4-FFF2-40B4-BE49-F238E27FC236}">
              <a16:creationId xmlns:a16="http://schemas.microsoft.com/office/drawing/2014/main" id="{504D0762-9E1F-4EBB-8A75-62E4F84E68C9}"/>
            </a:ext>
            <a:ext uri="{147F2762-F138-4A5C-976F-8EAC2B608ADB}">
              <a16:predDERef xmlns:a16="http://schemas.microsoft.com/office/drawing/2014/main" pred="{9F0E6BF7-5720-46A7-85DC-68AC8A503455}"/>
            </a:ext>
          </a:extLst>
        </xdr:cNvPr>
        <xdr:cNvSpPr/>
      </xdr:nvSpPr>
      <xdr:spPr bwMode="auto">
        <a:xfrm>
          <a:off x="19326225" y="4944427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twoCellAnchor editAs="oneCell">
    <xdr:from>
      <xdr:col>10</xdr:col>
      <xdr:colOff>0</xdr:colOff>
      <xdr:row>29</xdr:row>
      <xdr:rowOff>0</xdr:rowOff>
    </xdr:from>
    <xdr:to>
      <xdr:col>32</xdr:col>
      <xdr:colOff>6350</xdr:colOff>
      <xdr:row>38</xdr:row>
      <xdr:rowOff>294482</xdr:rowOff>
    </xdr:to>
    <xdr:sp macro="" textlink="">
      <xdr:nvSpPr>
        <xdr:cNvPr id="72" name="Group Box 37" hidden="1">
          <a:extLst>
            <a:ext uri="{63B3BB69-23CF-44E3-9099-C40C66FF867C}">
              <a14:compatExt xmlns:a14="http://schemas.microsoft.com/office/drawing/2010/main" spid="_x0000_s2085"/>
            </a:ext>
            <a:ext uri="{FF2B5EF4-FFF2-40B4-BE49-F238E27FC236}">
              <a16:creationId xmlns:a16="http://schemas.microsoft.com/office/drawing/2014/main" id="{EEC85C66-ECF3-48C7-9452-D7E63B258267}"/>
            </a:ext>
            <a:ext uri="{147F2762-F138-4A5C-976F-8EAC2B608ADB}">
              <a16:predDERef xmlns:a16="http://schemas.microsoft.com/office/drawing/2014/main" pred="{504D0762-9E1F-4EBB-8A75-62E4F84E68C9}"/>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29</xdr:row>
      <xdr:rowOff>0</xdr:rowOff>
    </xdr:from>
    <xdr:to>
      <xdr:col>32</xdr:col>
      <xdr:colOff>6350</xdr:colOff>
      <xdr:row>38</xdr:row>
      <xdr:rowOff>294482</xdr:rowOff>
    </xdr:to>
    <xdr:sp macro="" textlink="">
      <xdr:nvSpPr>
        <xdr:cNvPr id="73" name="Group Box 42" hidden="1">
          <a:extLst>
            <a:ext uri="{63B3BB69-23CF-44E3-9099-C40C66FF867C}">
              <a14:compatExt xmlns:a14="http://schemas.microsoft.com/office/drawing/2010/main" spid="_x0000_s2090"/>
            </a:ext>
            <a:ext uri="{FF2B5EF4-FFF2-40B4-BE49-F238E27FC236}">
              <a16:creationId xmlns:a16="http://schemas.microsoft.com/office/drawing/2014/main" id="{036E970A-BF97-4F21-A1AF-26DDD024E63B}"/>
            </a:ext>
            <a:ext uri="{147F2762-F138-4A5C-976F-8EAC2B608ADB}">
              <a16:predDERef xmlns:a16="http://schemas.microsoft.com/office/drawing/2014/main" pred="{EEC85C66-ECF3-48C7-9452-D7E63B258267}"/>
            </a:ext>
          </a:extLst>
        </xdr:cNvPr>
        <xdr:cNvSpPr/>
      </xdr:nvSpPr>
      <xdr:spPr bwMode="auto">
        <a:xfrm>
          <a:off x="25003125" y="11896725"/>
          <a:ext cx="13417550" cy="377826"/>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71682</xdr:rowOff>
    </xdr:from>
    <xdr:to>
      <xdr:col>4</xdr:col>
      <xdr:colOff>588733</xdr:colOff>
      <xdr:row>23</xdr:row>
      <xdr:rowOff>49419</xdr:rowOff>
    </xdr:to>
    <xdr:pic>
      <xdr:nvPicPr>
        <xdr:cNvPr id="2" name="Picture 1">
          <a:extLst>
            <a:ext uri="{FF2B5EF4-FFF2-40B4-BE49-F238E27FC236}">
              <a16:creationId xmlns:a16="http://schemas.microsoft.com/office/drawing/2014/main" id="{3563B425-87E8-442F-A23C-77465C99E951}"/>
            </a:ext>
          </a:extLst>
        </xdr:cNvPr>
        <xdr:cNvPicPr>
          <a:picLocks noChangeAspect="1"/>
        </xdr:cNvPicPr>
      </xdr:nvPicPr>
      <xdr:blipFill>
        <a:blip xmlns:r="http://schemas.openxmlformats.org/officeDocument/2006/relationships" r:embed="rId1"/>
        <a:stretch>
          <a:fillRect/>
        </a:stretch>
      </xdr:blipFill>
      <xdr:spPr>
        <a:xfrm>
          <a:off x="0" y="1176582"/>
          <a:ext cx="3484333" cy="4749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346075</xdr:colOff>
      <xdr:row>1</xdr:row>
      <xdr:rowOff>63500</xdr:rowOff>
    </xdr:from>
    <xdr:to>
      <xdr:col>11</xdr:col>
      <xdr:colOff>327025</xdr:colOff>
      <xdr:row>33</xdr:row>
      <xdr:rowOff>180975</xdr:rowOff>
    </xdr:to>
    <xdr:sp macro="" textlink="">
      <xdr:nvSpPr>
        <xdr:cNvPr id="2" name="TextBox 1">
          <a:extLst>
            <a:ext uri="{FF2B5EF4-FFF2-40B4-BE49-F238E27FC236}">
              <a16:creationId xmlns:a16="http://schemas.microsoft.com/office/drawing/2014/main" id="{BF57CA2F-39A9-4F21-8656-2BF257191469}"/>
            </a:ext>
            <a:ext uri="{147F2762-F138-4A5C-976F-8EAC2B608ADB}">
              <a16:predDERef xmlns:a16="http://schemas.microsoft.com/office/drawing/2014/main" pred="{6BB5F9AA-D8EC-41B8-93B4-3BD4289AE987}"/>
            </a:ext>
          </a:extLst>
        </xdr:cNvPr>
        <xdr:cNvSpPr txBox="1"/>
      </xdr:nvSpPr>
      <xdr:spPr>
        <a:xfrm>
          <a:off x="346075" y="254000"/>
          <a:ext cx="6686550" cy="6213475"/>
        </a:xfrm>
        <a:prstGeom prst="rect">
          <a:avLst/>
        </a:prstGeom>
        <a:solidFill>
          <a:srgbClr val="DEDBC4">
            <a:alpha val="50196"/>
          </a:srgbClr>
        </a:solidFill>
        <a:ln w="9525" cmpd="sng">
          <a:solidFill>
            <a:srgbClr val="DEDBC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tr-TR" sz="1050" b="1" i="0">
              <a:solidFill>
                <a:sysClr val="windowText" lastClr="000000"/>
              </a:solidFill>
              <a:effectLst/>
              <a:latin typeface="Century Gothic" panose="020B0502020202020204" pitchFamily="34" charset="0"/>
              <a:ea typeface="+mn-ea"/>
              <a:cs typeface="+mn-cs"/>
            </a:rPr>
            <a:t>Araziler için Risk Değerlendirme Aracı nasıl çalışır?</a:t>
          </a:r>
        </a:p>
        <a:p>
          <a:pPr fontAlgn="base"/>
          <a:r>
            <a:rPr lang="tr-TR" sz="1000" b="0" i="0">
              <a:effectLst/>
              <a:latin typeface="Century Gothic" panose="020B0502020202020204" pitchFamily="34" charset="0"/>
              <a:ea typeface="+mn-ea"/>
              <a:cs typeface="+mn-cs"/>
            </a:rPr>
            <a:t>Araziler için Risk Değerlendirme Aracı, Sertifika Sahibi'nin arazisindeki sürdürülebilir tarımla ilgili riskleri ve riskleri yönlendirmek için alabileceği önlemleri belirlemesine yardımcı olacak bir dizi soru içerir.</a:t>
          </a:r>
          <a:r>
            <a:rPr lang="tr-TR" sz="1000" b="0" i="0">
              <a:solidFill>
                <a:sysClr val="windowText" lastClr="000000"/>
              </a:solidFill>
              <a:effectLst/>
              <a:latin typeface="Century Gothic" panose="020B0502020202020204" pitchFamily="34" charset="0"/>
              <a:ea typeface="+mn-ea"/>
              <a:cs typeface="+mn-cs"/>
            </a:rPr>
            <a:t> </a:t>
          </a:r>
        </a:p>
        <a:p>
          <a:pPr fontAlgn="base"/>
          <a:endParaRPr/>
        </a:p>
        <a:p>
          <a:pPr fontAlgn="base"/>
          <a:r>
            <a:rPr lang="tr-TR" sz="1000" b="0" i="0">
              <a:solidFill>
                <a:sysClr val="windowText" lastClr="000000"/>
              </a:solidFill>
              <a:effectLst/>
              <a:latin typeface="Century Gothic" panose="020B0502020202020204" pitchFamily="34" charset="0"/>
              <a:ea typeface="+mn-ea"/>
              <a:cs typeface="+mn-cs"/>
            </a:rPr>
            <a:t>Sertifika Sahibi, Risk Değerlendirmesi Aracı'na, ilgili gerekliliklere dayalı olarak ilgili soruları içeren bir soru listesi şeklinde erişecektir (örneğin Grup sertifikasyonu veya Büyük arazi.</a:t>
          </a:r>
          <a:r>
            <a:rPr lang="tr-TR" sz="1000" b="0" i="0" baseline="0">
              <a:solidFill>
                <a:sysClr val="windowText" lastClr="000000"/>
              </a:solidFill>
              <a:effectLst/>
              <a:latin typeface="Century Gothic" panose="020B0502020202020204" pitchFamily="34" charset="0"/>
              <a:ea typeface="+mn-ea"/>
              <a:cs typeface="+mn-cs"/>
            </a:rPr>
            <a:t> </a:t>
          </a:r>
          <a:r>
            <a:rPr lang="tr-TR" sz="1000" b="1" i="0" baseline="0">
              <a:solidFill>
                <a:sysClr val="windowText" lastClr="000000"/>
              </a:solidFill>
              <a:effectLst/>
              <a:latin typeface="Century Gothic" panose="020B0502020202020204" pitchFamily="34" charset="0"/>
              <a:ea typeface="+mn-ea"/>
              <a:cs typeface="+mn-cs"/>
            </a:rPr>
            <a:t>NB bireysel olarak sertifikalandırılmış araziler 'Büyük araziler' kategorisine girer). Küçük ve büyük arazilerden oluşan karma gruplarda veya büyük arazilerden oluşan gruplar halinde, tüm büyük araziler, grubun tamamı için bunu yapan grup yönetiminin yanı sıra kendi arazileri için de risk değerlendirmesi yapmalıdır.</a:t>
          </a:r>
        </a:p>
        <a:p>
          <a:pPr fontAlgn="base"/>
          <a:endParaRPr/>
        </a:p>
        <a:p>
          <a:pPr fontAlgn="base"/>
          <a:r>
            <a:rPr lang="tr-TR" sz="1000" b="0" i="0">
              <a:solidFill>
                <a:sysClr val="windowText" lastClr="000000"/>
              </a:solidFill>
              <a:effectLst/>
              <a:latin typeface="Century Gothic" panose="020B0502020202020204" pitchFamily="34" charset="0"/>
              <a:ea typeface="+mn-ea"/>
              <a:cs typeface="+mn-cs"/>
            </a:rPr>
            <a:t>Sorular, standarttaki her konu için bir gösterge tablosunda ('Gösterge Tablosu' sekmesine bakın) yer alır.  </a:t>
          </a:r>
        </a:p>
        <a:p>
          <a:pPr fontAlgn="base"/>
          <a:r>
            <a:rPr lang="tr-TR" sz="1000" b="0" i="0">
              <a:solidFill>
                <a:sysClr val="windowText" lastClr="000000"/>
              </a:solidFill>
              <a:effectLst/>
              <a:latin typeface="Century Gothic" panose="020B0502020202020204" pitchFamily="34" charset="0"/>
              <a:ea typeface="+mn-ea"/>
              <a:cs typeface="+mn-cs"/>
            </a:rPr>
            <a:t>Sertifika Sahibi, işlemi herhangi bir aşamada kaydedip daha sonra tamamlayabilir.  </a:t>
          </a:r>
        </a:p>
        <a:p>
          <a:pPr fontAlgn="base"/>
          <a:r>
            <a:rPr lang="tr-TR" sz="1000" b="0" i="0">
              <a:solidFill>
                <a:sysClr val="windowText" lastClr="000000"/>
              </a:solidFill>
              <a:effectLst/>
              <a:latin typeface="Century Gothic" panose="020B0502020202020204" pitchFamily="34" charset="0"/>
              <a:ea typeface="+mn-ea"/>
              <a:cs typeface="+mn-cs"/>
            </a:rPr>
            <a:t> </a:t>
          </a:r>
        </a:p>
        <a:p>
          <a:pPr fontAlgn="base"/>
          <a:r>
            <a:rPr lang="tr-TR" sz="1000" b="0" i="0">
              <a:solidFill>
                <a:sysClr val="windowText" lastClr="000000"/>
              </a:solidFill>
              <a:effectLst/>
              <a:latin typeface="Century Gothic" panose="020B0502020202020204" pitchFamily="34" charset="0"/>
              <a:ea typeface="+mn-ea"/>
              <a:cs typeface="+mn-cs"/>
            </a:rPr>
            <a:t>Arazi Risk Değerlendirmesi Aracı başarıyla tamamlandıktan sonra, Sertifika Sahibi, belirlenen risklerin her biri için Rainforest Alliance'ın tavsiye ettiği risk azaltma önlemlerine yönelik bir genel bakış görür. Sertifika Sahibi, bağlama daha uygun olduğu kabul edildiğinde, kendi risk azaltma önlemlerini de uygulamaya koyabilir.</a:t>
          </a:r>
          <a:r>
            <a:rPr lang="tr-TR" sz="1000" b="0" i="0" baseline="0">
              <a:solidFill>
                <a:sysClr val="windowText" lastClr="000000"/>
              </a:solidFill>
              <a:effectLst/>
              <a:latin typeface="Century Gothic" panose="020B0502020202020204" pitchFamily="34" charset="0"/>
              <a:ea typeface="+mn-ea"/>
              <a:cs typeface="+mn-cs"/>
            </a:rPr>
            <a:t> Bu önlemler, "Sertifika Sahibi'nin kendi risk azaltma önlemleri" başlıklı "H" sütununa girilebilir.</a:t>
          </a:r>
          <a:r>
            <a:rPr lang="tr-TR" sz="1000" b="0" i="0">
              <a:solidFill>
                <a:sysClr val="windowText" lastClr="000000"/>
              </a:solidFill>
              <a:effectLst/>
              <a:latin typeface="Century Gothic" panose="020B0502020202020204" pitchFamily="34" charset="0"/>
              <a:ea typeface="+mn-ea"/>
              <a:cs typeface="+mn-cs"/>
            </a:rPr>
            <a:t> </a:t>
          </a:r>
        </a:p>
        <a:p>
          <a:pPr fontAlgn="base"/>
          <a:endParaRPr/>
        </a:p>
        <a:p>
          <a:pPr fontAlgn="base"/>
          <a:r>
            <a:rPr lang="tr-TR" sz="1000" b="0" i="0">
              <a:solidFill>
                <a:sysClr val="windowText" lastClr="000000"/>
              </a:solidFill>
              <a:effectLst/>
              <a:latin typeface="Century Gothic" panose="020B0502020202020204" pitchFamily="34" charset="0"/>
              <a:ea typeface="+mn-ea"/>
              <a:cs typeface="+mn-cs"/>
            </a:rPr>
            <a:t>Risk azaltma önlemleri yönetim planına dahil edilmeli ve uygulamaya koyma işlemi izlenmelidir.</a:t>
          </a:r>
        </a:p>
        <a:p>
          <a:pPr fontAlgn="base"/>
          <a:endParaRPr/>
        </a:p>
        <a:p>
          <a:pPr fontAlgn="base"/>
          <a:r>
            <a:rPr lang="tr-TR" sz="1000">
              <a:solidFill>
                <a:sysClr val="windowText" lastClr="000000"/>
              </a:solidFill>
              <a:effectLst/>
              <a:latin typeface="Century Gothic" panose="020B0502020202020204" pitchFamily="34" charset="0"/>
            </a:rPr>
            <a:t>Risk Değerlendirmesi Aracı, </a:t>
          </a:r>
          <a:r>
            <a:rPr lang="tr-TR" sz="1000" b="1">
              <a:solidFill>
                <a:sysClr val="windowText" lastClr="000000"/>
              </a:solidFill>
              <a:effectLst/>
              <a:latin typeface="Century Gothic" panose="020B0502020202020204" pitchFamily="34" charset="0"/>
            </a:rPr>
            <a:t>temel</a:t>
          </a:r>
          <a:r>
            <a:rPr lang="tr-TR" sz="1000">
              <a:solidFill>
                <a:sysClr val="windowText" lastClr="000000"/>
              </a:solidFill>
              <a:effectLst/>
              <a:latin typeface="Century Gothic" panose="020B0502020202020204" pitchFamily="34" charset="0"/>
            </a:rPr>
            <a:t> bir risk değerlendirmesinden (hazırlık aşaması, üç yıl sonra tekrarlanması gerekir) ve </a:t>
          </a:r>
          <a:r>
            <a:rPr lang="tr-TR" sz="1000" b="1">
              <a:solidFill>
                <a:sysClr val="windowText" lastClr="000000"/>
              </a:solidFill>
              <a:effectLst/>
              <a:latin typeface="Century Gothic" panose="020B0502020202020204" pitchFamily="34" charset="0"/>
            </a:rPr>
            <a:t>detaylı</a:t>
          </a:r>
          <a:r>
            <a:rPr lang="tr-TR" sz="1000">
              <a:solidFill>
                <a:sysClr val="windowText" lastClr="000000"/>
              </a:solidFill>
              <a:effectLst/>
              <a:latin typeface="Century Gothic" panose="020B0502020202020204" pitchFamily="34" charset="0"/>
            </a:rPr>
            <a:t> bir risk değerlendirmesinden (1. yıl, üç yıl sonra tekrarlanması gerekir) oluşur.</a:t>
          </a:r>
          <a:r>
            <a:rPr lang="tr-TR" sz="1000" baseline="0">
              <a:solidFill>
                <a:sysClr val="windowText" lastClr="000000"/>
              </a:solidFill>
              <a:effectLst/>
              <a:latin typeface="Century Gothic" panose="020B0502020202020204" pitchFamily="34" charset="0"/>
            </a:rPr>
            <a:t> </a:t>
          </a:r>
        </a:p>
        <a:p>
          <a:pPr fontAlgn="base"/>
          <a:endParaRPr/>
        </a:p>
        <a:p>
          <a:pPr fontAlgn="base"/>
          <a:r>
            <a:rPr lang="tr-TR" sz="1000" baseline="0">
              <a:solidFill>
                <a:sysClr val="windowText" lastClr="000000"/>
              </a:solidFill>
              <a:effectLst/>
              <a:latin typeface="Century Gothic" panose="020B0502020202020204" pitchFamily="34" charset="0"/>
            </a:rPr>
            <a:t>Detaylı Risk Değerlendirmesi aşağıdakilerden oluşur:</a:t>
          </a:r>
        </a:p>
        <a:p>
          <a:pPr fontAlgn="base"/>
          <a:r>
            <a:rPr lang="tr-TR" sz="1000" baseline="0">
              <a:solidFill>
                <a:sysClr val="windowText" lastClr="000000"/>
              </a:solidFill>
              <a:effectLst/>
              <a:latin typeface="Century Gothic" panose="020B0502020202020204" pitchFamily="34" charset="0"/>
            </a:rPr>
            <a:t>- Toplumsal cinsiyet konusunda detaylı Risk Değerlendirmesi</a:t>
          </a:r>
        </a:p>
        <a:p>
          <a:pPr fontAlgn="base"/>
          <a:r>
            <a:rPr lang="tr-TR" sz="1000" baseline="0">
              <a:solidFill>
                <a:sysClr val="windowText" lastClr="000000"/>
              </a:solidFill>
              <a:effectLst/>
              <a:latin typeface="Century Gothic" panose="020B0502020202020204" pitchFamily="34" charset="0"/>
              <a:ea typeface="+mn-ea"/>
              <a:cs typeface="+mn-cs"/>
            </a:rPr>
            <a:t>- Değerlendirme ve yönlendirme konusunda detaylı Risk Değerlendirmesi </a:t>
          </a:r>
          <a:r>
            <a:rPr lang="tr-TR" sz="1000" baseline="0">
              <a:solidFill>
                <a:schemeClr val="dk1"/>
              </a:solidFill>
              <a:effectLst/>
              <a:latin typeface="Century Gothic" panose="020B0502020202020204" pitchFamily="34" charset="0"/>
              <a:ea typeface="+mn-ea"/>
              <a:cs typeface="+mn-cs"/>
            </a:rPr>
            <a:t>(Rainforest Alliance tarafından belirlenen çocuk işçiliği ve zorla çalıştırma için ülke risk seviyesine bağlı olarak)</a:t>
          </a:r>
        </a:p>
        <a:p>
          <a:pPr fontAlgn="base"/>
          <a:r>
            <a:rPr lang="tr-TR" sz="1000" baseline="0">
              <a:solidFill>
                <a:sysClr val="windowText" lastClr="000000"/>
              </a:solidFill>
              <a:effectLst/>
              <a:latin typeface="Century Gothic" panose="020B0502020202020204" pitchFamily="34" charset="0"/>
            </a:rPr>
            <a:t>- İklim değişikliği konusunda detaylı Risk Değerlendirmesi</a:t>
          </a:r>
        </a:p>
        <a:p>
          <a:pPr fontAlgn="base"/>
          <a:r>
            <a:rPr lang="tr-TR" sz="1000" baseline="0">
              <a:solidFill>
                <a:sysClr val="windowText" lastClr="000000"/>
              </a:solidFill>
              <a:effectLst/>
              <a:latin typeface="Century Gothic" panose="020B0502020202020204" pitchFamily="34" charset="0"/>
              <a:ea typeface="+mn-ea"/>
              <a:cs typeface="+mn-cs"/>
            </a:rPr>
            <a:t>Bu 3 detaylı Risk Değerlendirmesi ayrı dökümanlarda yer almaktadır. </a:t>
          </a:r>
          <a:r>
            <a:rPr lang="tr-TR" sz="1000" baseline="0">
              <a:solidFill>
                <a:schemeClr val="dk1"/>
              </a:solidFill>
              <a:effectLst/>
              <a:latin typeface="Century Gothic" panose="020B0502020202020204" pitchFamily="34" charset="0"/>
              <a:ea typeface="+mn-ea"/>
              <a:cs typeface="+mn-cs"/>
            </a:rPr>
            <a:t>Detaylı risk değerlendirmesi, 1. yıldan itibaren alınacak önlemlere rehberlik edecektir. </a:t>
          </a:r>
        </a:p>
        <a:p>
          <a:pPr fontAlgn="base"/>
          <a:endParaRPr/>
        </a:p>
        <a:p>
          <a:pPr fontAlgn="base"/>
          <a:r>
            <a:rPr lang="tr-TR" sz="1000" i="1" baseline="0">
              <a:solidFill>
                <a:sysClr val="windowText" lastClr="000000"/>
              </a:solidFill>
              <a:effectLst/>
              <a:latin typeface="Century Gothic" panose="020B0502020202020204" pitchFamily="34" charset="0"/>
            </a:rPr>
            <a:t>Risk Değerlendirmesi Aracı'nın daha sonraki bir aşamada dijital sertifikasyon platformuna entegre edilmesi planlanmaktadır.</a:t>
          </a:r>
        </a:p>
        <a:p>
          <a:pPr fontAlgn="base"/>
          <a:endParaRPr/>
        </a:p>
        <a:p>
          <a:pPr fontAlgn="base"/>
          <a:endParaRPr/>
        </a:p>
      </xdr:txBody>
    </xdr:sp>
    <xdr:clientData/>
  </xdr:twoCellAnchor>
  <xdr:oneCellAnchor>
    <xdr:from>
      <xdr:col>0</xdr:col>
      <xdr:colOff>346075</xdr:colOff>
      <xdr:row>34</xdr:row>
      <xdr:rowOff>101600</xdr:rowOff>
    </xdr:from>
    <xdr:ext cx="6673850" cy="5842000"/>
    <xdr:sp macro="" textlink="">
      <xdr:nvSpPr>
        <xdr:cNvPr id="3" name="TextBox 2">
          <a:extLst>
            <a:ext uri="{FF2B5EF4-FFF2-40B4-BE49-F238E27FC236}">
              <a16:creationId xmlns:a16="http://schemas.microsoft.com/office/drawing/2014/main" id="{73B89C41-E082-4963-91B0-8A05D5936451}"/>
            </a:ext>
          </a:extLst>
        </xdr:cNvPr>
        <xdr:cNvSpPr txBox="1"/>
      </xdr:nvSpPr>
      <xdr:spPr>
        <a:xfrm>
          <a:off x="346075" y="6578600"/>
          <a:ext cx="6673850" cy="5842000"/>
        </a:xfrm>
        <a:prstGeom prst="rect">
          <a:avLst/>
        </a:prstGeom>
        <a:solidFill>
          <a:srgbClr val="85C4E3">
            <a:alpha val="50196"/>
          </a:srgbClr>
        </a:solidFill>
        <a:ln>
          <a:solidFill>
            <a:srgbClr val="85C4E3"/>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tr-TR" sz="1100" b="1">
              <a:solidFill>
                <a:sysClr val="windowText" lastClr="000000"/>
              </a:solidFill>
              <a:effectLst/>
              <a:latin typeface="Century Gothic" panose="020B0502020202020204" pitchFamily="34" charset="0"/>
              <a:ea typeface="+mn-ea"/>
              <a:cs typeface="+mn-cs"/>
            </a:rPr>
            <a:t>Standarttaki araziler için Risk Değerlendirmesi Aracı</a:t>
          </a:r>
        </a:p>
        <a:p>
          <a:r>
            <a:rPr lang="tr-TR" sz="1000">
              <a:solidFill>
                <a:sysClr val="windowText" lastClr="000000"/>
              </a:solidFill>
              <a:effectLst/>
              <a:latin typeface="Century Gothic" panose="020B0502020202020204" pitchFamily="34" charset="0"/>
              <a:ea typeface="+mn-ea"/>
              <a:cs typeface="+mn-cs"/>
            </a:rPr>
            <a:t> </a:t>
          </a:r>
        </a:p>
        <a:p>
          <a:r>
            <a:rPr lang="tr-TR" sz="1050" u="sng">
              <a:solidFill>
                <a:sysClr val="windowText" lastClr="000000"/>
              </a:solidFill>
              <a:effectLst/>
              <a:latin typeface="Century Gothic" panose="020B0502020202020204" pitchFamily="34" charset="0"/>
              <a:ea typeface="+mn-ea"/>
              <a:cs typeface="+mn-cs"/>
            </a:rPr>
            <a:t>Temel Risk Değerlendirmesi (Temel gereklilikler):</a:t>
          </a:r>
        </a:p>
        <a:p>
          <a:r>
            <a:rPr lang="tr-TR" sz="1000" b="1">
              <a:solidFill>
                <a:sysClr val="windowText" lastClr="000000"/>
              </a:solidFill>
              <a:effectLst/>
              <a:latin typeface="Century Gothic" panose="020B0502020202020204" pitchFamily="34" charset="0"/>
              <a:ea typeface="+mn-ea"/>
              <a:cs typeface="+mn-cs"/>
            </a:rPr>
            <a:t>Gereklilik 1.3.1</a:t>
          </a:r>
          <a:r>
            <a:rPr lang="tr-TR" sz="1000">
              <a:solidFill>
                <a:sysClr val="windowText" lastClr="000000"/>
              </a:solidFill>
              <a:effectLst/>
              <a:latin typeface="Century Gothic" panose="020B0502020202020204" pitchFamily="34" charset="0"/>
              <a:ea typeface="+mn-ea"/>
              <a:cs typeface="+mn-cs"/>
            </a:rPr>
            <a:t>:  Yönetim, üç yılda birden az olmamak üzere, Arazi Risk Değerlendirmesi Aracı’nı kullanarak, bu standarttaki gerekliliklerle ilgili bir risk değerlendirmesi yapar. </a:t>
          </a:r>
        </a:p>
        <a:p>
          <a:r>
            <a:rPr lang="tr-TR" sz="1000" b="1">
              <a:solidFill>
                <a:sysClr val="windowText" lastClr="000000"/>
              </a:solidFill>
              <a:effectLst/>
              <a:latin typeface="Century Gothic" panose="020B0502020202020204" pitchFamily="34" charset="0"/>
              <a:ea typeface="+mn-ea"/>
              <a:cs typeface="+mn-cs"/>
            </a:rPr>
            <a:t>Gereklilik 1.6.2</a:t>
          </a:r>
          <a:r>
            <a:rPr lang="tr-TR" sz="1000">
              <a:solidFill>
                <a:sysClr val="windowText" lastClr="000000"/>
              </a:solidFill>
              <a:effectLst/>
              <a:latin typeface="Century Gothic" panose="020B0502020202020204" pitchFamily="34" charset="0"/>
              <a:ea typeface="+mn-ea"/>
              <a:cs typeface="+mn-cs"/>
            </a:rPr>
            <a:t>: Sorumlu komisyon/kişi, şu faaliyetleri gerçekleştirir: </a:t>
          </a:r>
          <a:r>
            <a:rPr lang="tr-TR"/>
            <a:t>Temel Arazi Risk Değerlendirmesi veya Tedarik Zinciri Risk Değerlendirmesi uyarınca toplumsal cinsiyet eşitliği azaltma önlemlerini uygulamaya koyar ve bu önlemleri Yönetim Planı’na dahil eder</a:t>
          </a:r>
          <a:r>
            <a:rPr lang="tr-TR" sz="1000">
              <a:solidFill>
                <a:sysClr val="windowText" lastClr="000000"/>
              </a:solidFill>
              <a:effectLst/>
              <a:latin typeface="Century Gothic" panose="020B0502020202020204" pitchFamily="34" charset="0"/>
              <a:ea typeface="+mn-ea"/>
              <a:cs typeface="+mn-cs"/>
            </a:rPr>
            <a:t>  </a:t>
          </a:r>
        </a:p>
        <a:p>
          <a:r>
            <a:rPr lang="tr-TR" sz="1000" b="1">
              <a:solidFill>
                <a:sysClr val="windowText" lastClr="000000"/>
              </a:solidFill>
              <a:effectLst/>
              <a:latin typeface="Century Gothic" panose="020B0502020202020204" pitchFamily="34" charset="0"/>
              <a:ea typeface="+mn-ea"/>
              <a:cs typeface="+mn-cs"/>
            </a:rPr>
            <a:t>Gereklilik 4.1.1</a:t>
          </a:r>
          <a:r>
            <a:rPr lang="tr-TR" sz="1000">
              <a:solidFill>
                <a:sysClr val="windowText" lastClr="000000"/>
              </a:solidFill>
              <a:effectLst/>
              <a:latin typeface="Century Gothic" panose="020B0502020202020204" pitchFamily="34" charset="0"/>
              <a:ea typeface="+mn-ea"/>
              <a:cs typeface="+mn-cs"/>
            </a:rPr>
            <a:t>:  Ekim/dikim, aşılama ve yenileme için bitki çeşitleri kaliteye, verimliliğe, zararlılara ve hastalıklara karşı dayanıklılığa ve bitkilerin yaşam süresi boyunca iklime uygunluğuna göre seçilir. Bu işlem, iklim göz önüne alınarak Arazi Risk Değerlendirmesi (1.3.1) bulgularına göre yapılır.  </a:t>
          </a:r>
        </a:p>
        <a:p>
          <a:r>
            <a:rPr lang="tr-TR" sz="1000" b="1">
              <a:solidFill>
                <a:sysClr val="windowText" lastClr="000000"/>
              </a:solidFill>
              <a:effectLst/>
              <a:latin typeface="Century Gothic" panose="020B0502020202020204" pitchFamily="34" charset="0"/>
              <a:ea typeface="+mn-ea"/>
              <a:cs typeface="+mn-cs"/>
            </a:rPr>
            <a:t>Gereklilik 5.1.2</a:t>
          </a:r>
          <a:r>
            <a:rPr lang="tr-TR" sz="1000">
              <a:solidFill>
                <a:sysClr val="windowText" lastClr="000000"/>
              </a:solidFill>
              <a:effectLst/>
              <a:latin typeface="Century Gothic" panose="020B0502020202020204" pitchFamily="34" charset="0"/>
              <a:ea typeface="+mn-ea"/>
              <a:cs typeface="+mn-cs"/>
            </a:rPr>
            <a:t>: Yönetim temsilcisi/komisyonu, temel Arazi Risk Değerlendirmesi’nde veya Tedarik Zinciri Risk Değerlendirmesi’nde belirtilen azaltma önlemlerini Yönetim Planı’na dahil eder ve gereken önlemleri alır.  </a:t>
          </a:r>
        </a:p>
        <a:p>
          <a:r>
            <a:rPr lang="tr-TR" sz="1000">
              <a:solidFill>
                <a:sysClr val="windowText" lastClr="000000"/>
              </a:solidFill>
              <a:effectLst/>
              <a:latin typeface="Century Gothic" panose="020B0502020202020204" pitchFamily="34" charset="0"/>
              <a:ea typeface="+mn-ea"/>
              <a:cs typeface="+mn-cs"/>
            </a:rPr>
            <a:t>Temel Arazi Risk Değerlendirmesi, en az üç yılda bir tekrarlanır.  </a:t>
          </a:r>
        </a:p>
        <a:p>
          <a:r>
            <a:rPr lang="tr-TR" sz="1000" b="1">
              <a:solidFill>
                <a:sysClr val="windowText" lastClr="000000"/>
              </a:solidFill>
              <a:effectLst/>
              <a:latin typeface="Century Gothic" panose="020B0502020202020204" pitchFamily="34" charset="0"/>
              <a:ea typeface="+mn-ea"/>
              <a:cs typeface="+mn-cs"/>
            </a:rPr>
            <a:t>Gereklilik 6.1.3 (büyük araziler, bireysel olarak sertifikalandırılmış araziler):</a:t>
          </a:r>
          <a:r>
            <a:rPr lang="tr-TR" sz="1000">
              <a:solidFill>
                <a:sysClr val="windowText" lastClr="000000"/>
              </a:solidFill>
              <a:effectLst/>
              <a:latin typeface="Century Gothic" panose="020B0502020202020204" pitchFamily="34" charset="0"/>
              <a:ea typeface="+mn-ea"/>
              <a:cs typeface="+mn-cs"/>
            </a:rPr>
            <a:t> Yönetim, Yüksek Koruma Değerine Sahip alanlar konusunda 1.3.1. maddede Arazi Risk Değerlendirmesi Aracı’nda belirlenen risk azaltma önlemlerini yönetim planına (1.3.2) dahil eder. Yönetim, bu önlemleri uygulamaya koyar. </a:t>
          </a:r>
        </a:p>
        <a:p>
          <a:r>
            <a:rPr lang="tr-TR" sz="1000" b="1">
              <a:solidFill>
                <a:sysClr val="windowText" lastClr="000000"/>
              </a:solidFill>
              <a:effectLst/>
              <a:latin typeface="Century Gothic" panose="020B0502020202020204" pitchFamily="34" charset="0"/>
              <a:ea typeface="+mn-ea"/>
              <a:cs typeface="+mn-cs"/>
            </a:rPr>
            <a:t>Gereklilik 6.1.4</a:t>
          </a:r>
          <a:r>
            <a:rPr lang="tr-TR" sz="1000">
              <a:solidFill>
                <a:sysClr val="windowText" lastClr="000000"/>
              </a:solidFill>
              <a:effectLst/>
              <a:latin typeface="Century Gothic" panose="020B0502020202020204" pitchFamily="34" charset="0"/>
              <a:ea typeface="+mn-ea"/>
              <a:cs typeface="+mn-cs"/>
            </a:rPr>
            <a:t> </a:t>
          </a:r>
          <a:r>
            <a:rPr lang="tr-TR" sz="1000" b="1">
              <a:solidFill>
                <a:sysClr val="windowText" lastClr="000000"/>
              </a:solidFill>
              <a:effectLst/>
              <a:latin typeface="Century Gothic" panose="020B0502020202020204" pitchFamily="34" charset="0"/>
              <a:ea typeface="+mn-ea"/>
              <a:cs typeface="+mn-cs"/>
            </a:rPr>
            <a:t>(Grup sertifikasyonu, Geliştirme)</a:t>
          </a:r>
          <a:r>
            <a:rPr lang="tr-TR" sz="1000">
              <a:solidFill>
                <a:sysClr val="windowText" lastClr="000000"/>
              </a:solidFill>
              <a:effectLst/>
              <a:latin typeface="Century Gothic" panose="020B0502020202020204" pitchFamily="34" charset="0"/>
              <a:ea typeface="+mn-ea"/>
              <a:cs typeface="+mn-cs"/>
            </a:rPr>
            <a:t>: Yönetim, Yüksek Koruma Değerine Sahip alanlar konusunda 1.3.1. maddede Arazi Risk Değerlendirmesi Aracı’nda belirlenen risk azaltma önlemlerini yönetim planına (1.3.2) dahil eder. Yönetim, bu önlemleri uygulamaya koyar. </a:t>
          </a:r>
        </a:p>
        <a:p>
          <a:r>
            <a:rPr lang="tr-TR" sz="1000">
              <a:solidFill>
                <a:sysClr val="windowText" lastClr="000000"/>
              </a:solidFill>
              <a:effectLst/>
              <a:latin typeface="Century Gothic" panose="020B0502020202020204" pitchFamily="34" charset="0"/>
              <a:ea typeface="+mn-ea"/>
              <a:cs typeface="+mn-cs"/>
            </a:rPr>
            <a:t>(Grup yönetimi, HCV (Yüksek Koruma Değerine Sahip) azaltma önlemlerini 1. yıldan itibaren uygular)</a:t>
          </a:r>
        </a:p>
        <a:p>
          <a:r>
            <a:rPr lang="tr-TR" sz="1000" b="1">
              <a:solidFill>
                <a:sysClr val="windowText" lastClr="000000"/>
              </a:solidFill>
              <a:effectLst/>
              <a:latin typeface="Century Gothic" panose="020B0502020202020204" pitchFamily="34" charset="0"/>
              <a:ea typeface="+mn-ea"/>
              <a:cs typeface="+mn-cs"/>
            </a:rPr>
            <a:t>Gereklilik 6.2.1:</a:t>
          </a:r>
          <a:r>
            <a:rPr lang="tr-TR" sz="1000">
              <a:solidFill>
                <a:sysClr val="windowText" lastClr="000000"/>
              </a:solidFill>
              <a:effectLst/>
              <a:latin typeface="Century Gothic" panose="020B0502020202020204" pitchFamily="34" charset="0"/>
              <a:ea typeface="+mn-ea"/>
              <a:cs typeface="+mn-cs"/>
            </a:rPr>
            <a:t> Yönetim, doğal ekosistemleri korumaya yönelik bir plan geliştirir ve uygulamaya koyar. Plan, 1.2.9. maddede şart koşulan haritaya ve 1.3.1. maddedeki Arazi Risk Değerlendirmesi Aracı’nın doğal ekosistemler bölümüne dayalı olarak hazırlanır ve her yıl güncellenir. </a:t>
          </a:r>
        </a:p>
        <a:p>
          <a:r>
            <a:rPr lang="tr-TR" sz="1000">
              <a:solidFill>
                <a:sysClr val="windowText" lastClr="000000"/>
              </a:solidFill>
              <a:effectLst/>
              <a:latin typeface="Century Gothic" panose="020B0502020202020204" pitchFamily="34" charset="0"/>
              <a:ea typeface="+mn-ea"/>
              <a:cs typeface="+mn-cs"/>
            </a:rPr>
            <a:t> </a:t>
          </a:r>
        </a:p>
        <a:p>
          <a:r>
            <a:rPr lang="tr-TR" sz="1050" u="sng">
              <a:solidFill>
                <a:sysClr val="windowText" lastClr="000000"/>
              </a:solidFill>
              <a:effectLst/>
              <a:latin typeface="Century Gothic" panose="020B0502020202020204" pitchFamily="34" charset="0"/>
              <a:ea typeface="+mn-ea"/>
              <a:cs typeface="+mn-cs"/>
            </a:rPr>
            <a:t>Araziler için detaylı Risk Değerlendirmesi (Geliştirme gereklilikleri)</a:t>
          </a:r>
        </a:p>
        <a:p>
          <a:r>
            <a:rPr lang="tr-TR" sz="1000" b="1">
              <a:solidFill>
                <a:sysClr val="windowText" lastClr="000000"/>
              </a:solidFill>
              <a:effectLst/>
              <a:latin typeface="Century Gothic" panose="020B0502020202020204" pitchFamily="34" charset="0"/>
              <a:ea typeface="+mn-ea"/>
              <a:cs typeface="+mn-cs"/>
            </a:rPr>
            <a:t>Gereklilik 1.3.5</a:t>
          </a:r>
          <a:r>
            <a:rPr lang="tr-TR" sz="1000">
              <a:solidFill>
                <a:sysClr val="windowText" lastClr="000000"/>
              </a:solidFill>
              <a:effectLst/>
              <a:latin typeface="Century Gothic" panose="020B0502020202020204" pitchFamily="34" charset="0"/>
              <a:ea typeface="+mn-ea"/>
              <a:cs typeface="+mn-cs"/>
            </a:rPr>
            <a:t>: Yönetim, bölgesel bağlama uyarlanmış şekilde iklim tehditlerini ve azaltma önlemlerini daha detaylı olarak değerlendirmek için, temel Risk Değerlendirmesi’nin (1.3.1) sonuçlarına dayalı olarak, iklim değişikliği konusunda detaylı Risk Değerlendirmesi’ni yürütür.</a:t>
          </a:r>
        </a:p>
        <a:p>
          <a:r>
            <a:rPr lang="tr-TR" sz="1000" b="1">
              <a:solidFill>
                <a:sysClr val="windowText" lastClr="000000"/>
              </a:solidFill>
              <a:effectLst/>
              <a:latin typeface="Century Gothic" panose="020B0502020202020204" pitchFamily="34" charset="0"/>
              <a:ea typeface="+mn-ea"/>
              <a:cs typeface="+mn-cs"/>
            </a:rPr>
            <a:t>Gereklilik 1.6.3</a:t>
          </a:r>
          <a:r>
            <a:rPr lang="tr-TR" sz="1000">
              <a:solidFill>
                <a:sysClr val="windowText" lastClr="000000"/>
              </a:solidFill>
              <a:effectLst/>
              <a:latin typeface="Century Gothic" panose="020B0502020202020204" pitchFamily="34" charset="0"/>
              <a:ea typeface="+mn-ea"/>
              <a:cs typeface="+mn-cs"/>
            </a:rPr>
            <a:t>: 1. yıldan itibaren, sorumlu komisyon/kişi: Toplumsal cinsiyet konusunda detaylı Risk Değerlendirmesi Aracı’nı uygulamaya koyar ve bunu üç yılda birden az olmamak üzere tekrarlar</a:t>
          </a:r>
        </a:p>
        <a:p>
          <a:r>
            <a:rPr lang="tr-TR" sz="1000" b="1">
              <a:solidFill>
                <a:sysClr val="windowText" lastClr="000000"/>
              </a:solidFill>
              <a:effectLst/>
              <a:latin typeface="Century Gothic" panose="020B0502020202020204" pitchFamily="34" charset="0"/>
              <a:ea typeface="+mn-ea"/>
              <a:cs typeface="+mn-cs"/>
            </a:rPr>
            <a:t>Gereklilik 5.1.5:</a:t>
          </a:r>
          <a:r>
            <a:rPr lang="tr-TR" sz="1000">
              <a:solidFill>
                <a:sysClr val="windowText" lastClr="000000"/>
              </a:solidFill>
              <a:effectLst/>
              <a:latin typeface="Century Gothic" panose="020B0502020202020204" pitchFamily="34" charset="0"/>
              <a:ea typeface="+mn-ea"/>
              <a:cs typeface="+mn-cs"/>
            </a:rPr>
            <a:t> Sertifikanın 1. yılında yönetim temsilcisi/komisyonu: </a:t>
          </a:r>
        </a:p>
        <a:p>
          <a:r>
            <a:rPr lang="tr-TR" sz="1000">
              <a:solidFill>
                <a:sysClr val="windowText" lastClr="000000"/>
              </a:solidFill>
              <a:effectLst/>
              <a:latin typeface="Century Gothic" panose="020B0502020202020204" pitchFamily="34" charset="0"/>
              <a:ea typeface="+mn-ea"/>
              <a:cs typeface="+mn-cs"/>
            </a:rPr>
            <a:t>Değerlendirme ve yönlendirme yaklaşımı detaylı Risk Değerlendirmesi’ni uygulamaya koyar </a:t>
          </a:r>
        </a:p>
        <a:p>
          <a:r>
            <a:rPr lang="tr-TR" sz="1000">
              <a:solidFill>
                <a:sysClr val="windowText" lastClr="000000"/>
              </a:solidFill>
              <a:effectLst/>
              <a:latin typeface="Century Gothic" panose="020B0502020202020204" pitchFamily="34" charset="0"/>
              <a:ea typeface="+mn-ea"/>
              <a:cs typeface="+mn-cs"/>
            </a:rPr>
            <a:t>İlgili risk azaltma önlemlerini yönetim planına entegre eder (1.3.2)</a:t>
          </a:r>
        </a:p>
        <a:p>
          <a:r>
            <a:rPr lang="tr-TR" sz="1000">
              <a:solidFill>
                <a:sysClr val="windowText" lastClr="000000"/>
              </a:solidFill>
              <a:effectLst/>
              <a:latin typeface="Century Gothic" panose="020B0502020202020204" pitchFamily="34" charset="0"/>
              <a:ea typeface="+mn-ea"/>
              <a:cs typeface="+mn-cs"/>
            </a:rPr>
            <a:t>Bu önlemleri uygular </a:t>
          </a:r>
        </a:p>
      </xdr:txBody>
    </xdr:sp>
    <xdr:clientData/>
  </xdr:oneCellAnchor>
  <xdr:oneCellAnchor>
    <xdr:from>
      <xdr:col>11</xdr:col>
      <xdr:colOff>429894</xdr:colOff>
      <xdr:row>1</xdr:row>
      <xdr:rowOff>60324</xdr:rowOff>
    </xdr:from>
    <xdr:ext cx="9603106" cy="7302501"/>
    <xdr:sp macro="" textlink="">
      <xdr:nvSpPr>
        <xdr:cNvPr id="4" name="TextBox 3">
          <a:extLst>
            <a:ext uri="{FF2B5EF4-FFF2-40B4-BE49-F238E27FC236}">
              <a16:creationId xmlns:a16="http://schemas.microsoft.com/office/drawing/2014/main" id="{3EA1E9B7-91A2-44FC-B4AB-DFF06A06B4B0}"/>
            </a:ext>
          </a:extLst>
        </xdr:cNvPr>
        <xdr:cNvSpPr txBox="1"/>
      </xdr:nvSpPr>
      <xdr:spPr>
        <a:xfrm>
          <a:off x="7135494" y="250824"/>
          <a:ext cx="9603106" cy="7302501"/>
        </a:xfrm>
        <a:prstGeom prst="rect">
          <a:avLst/>
        </a:prstGeom>
        <a:solidFill>
          <a:srgbClr val="CCDE82">
            <a:alpha val="50196"/>
          </a:srgbClr>
        </a:solidFill>
        <a:ln>
          <a:solidFill>
            <a:srgbClr val="CCDE82"/>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eaLnBrk="1" fontAlgn="auto" latinLnBrk="0" hangingPunct="1"/>
          <a:r>
            <a:rPr lang="tr-TR" sz="1000" b="1" i="0" baseline="0">
              <a:solidFill>
                <a:sysClr val="windowText" lastClr="000000"/>
              </a:solidFill>
              <a:effectLst/>
              <a:latin typeface="Century Gothic" panose="020B0502020202020204" pitchFamily="34" charset="0"/>
              <a:ea typeface="+mn-ea"/>
              <a:cs typeface="+mn-cs"/>
            </a:rPr>
            <a:t>Araziler için Risk Değerlendirmesi Aracı neden gerekli?</a:t>
          </a:r>
        </a:p>
        <a:p>
          <a:pPr eaLnBrk="1" fontAlgn="auto" latinLnBrk="0" hangingPunct="1"/>
          <a:r>
            <a:rPr lang="tr-TR" sz="1000" b="0" i="0" baseline="0">
              <a:effectLst/>
              <a:latin typeface="Century Gothic" panose="020B0502020202020204" pitchFamily="34" charset="0"/>
              <a:ea typeface="+mn-ea"/>
              <a:cs typeface="+mn-cs"/>
            </a:rPr>
            <a:t>Amaç, standartta belirtilen sürdürülebilirlik hedeflerine ulaşmak için neye ihtiyaç duyulduğunu tanımlamada Sertifika Sahiplerine destek olmaktır. Bunun nedenleri şunlardır:</a:t>
          </a:r>
        </a:p>
        <a:p>
          <a:pPr eaLnBrk="1" fontAlgn="auto" latinLnBrk="0" hangingPunct="1"/>
          <a:r>
            <a:rPr lang="tr-TR" sz="1000" b="0" i="0" baseline="0">
              <a:solidFill>
                <a:sysClr val="windowText" lastClr="000000"/>
              </a:solidFill>
              <a:effectLst/>
              <a:latin typeface="Century Gothic" panose="020B0502020202020204" pitchFamily="34" charset="0"/>
              <a:ea typeface="+mn-ea"/>
              <a:cs typeface="+mn-cs"/>
            </a:rPr>
            <a:t>- </a:t>
          </a:r>
          <a:r>
            <a:rPr lang="tr-TR" sz="1000" b="1" i="0" baseline="0">
              <a:solidFill>
                <a:sysClr val="windowText" lastClr="000000"/>
              </a:solidFill>
              <a:effectLst/>
              <a:latin typeface="Century Gothic" panose="020B0502020202020204" pitchFamily="34" charset="0"/>
              <a:ea typeface="+mn-ea"/>
              <a:cs typeface="+mn-cs"/>
            </a:rPr>
            <a:t>standardın</a:t>
          </a:r>
          <a:r>
            <a:rPr lang="tr-TR" sz="1000" i="0" baseline="0">
              <a:solidFill>
                <a:sysClr val="windowText" lastClr="000000"/>
              </a:solidFill>
              <a:effectLst/>
              <a:latin typeface="Century Gothic" panose="020B0502020202020204" pitchFamily="34" charset="0"/>
              <a:ea typeface="+mn-ea"/>
              <a:cs typeface="+mn-cs"/>
            </a:rPr>
            <a:t> bir arazide, bir grup bünyesinde veya belirli bir bölgede ortaya çıkabilecek </a:t>
          </a:r>
          <a:r>
            <a:rPr lang="tr-TR" sz="1000" b="1" i="0" baseline="0">
              <a:solidFill>
                <a:sysClr val="windowText" lastClr="000000"/>
              </a:solidFill>
              <a:effectLst/>
              <a:latin typeface="Century Gothic" panose="020B0502020202020204" pitchFamily="34" charset="0"/>
              <a:ea typeface="+mn-ea"/>
              <a:cs typeface="+mn-cs"/>
            </a:rPr>
            <a:t>olası bütün farklı koşulları kapsayamayacak olması</a:t>
          </a:r>
          <a:r>
            <a:rPr lang="tr-TR" sz="1000" b="0" i="0" baseline="0">
              <a:solidFill>
                <a:sysClr val="windowText" lastClr="000000"/>
              </a:solidFill>
              <a:effectLst/>
              <a:latin typeface="Century Gothic" panose="020B0502020202020204" pitchFamily="34" charset="0"/>
              <a:ea typeface="+mn-ea"/>
              <a:cs typeface="+mn-cs"/>
            </a:rPr>
            <a:t> </a:t>
          </a:r>
        </a:p>
        <a:p>
          <a:pPr eaLnBrk="1" fontAlgn="auto" latinLnBrk="0" hangingPunct="1"/>
          <a:r>
            <a:rPr lang="tr-TR" sz="1000" i="0" baseline="0">
              <a:effectLst/>
              <a:latin typeface="Century Gothic" panose="020B0502020202020204" pitchFamily="34" charset="0"/>
              <a:ea typeface="+mn-ea"/>
              <a:cs typeface="+mn-cs"/>
            </a:rPr>
            <a:t>- </a:t>
          </a:r>
          <a:r>
            <a:rPr lang="tr-TR" sz="1000" b="1" i="0" baseline="0">
              <a:solidFill>
                <a:schemeClr val="tx1"/>
              </a:solidFill>
              <a:effectLst/>
              <a:latin typeface="Century Gothic" panose="020B0502020202020204" pitchFamily="34" charset="0"/>
              <a:ea typeface="+mn-ea"/>
              <a:cs typeface="+mn-cs"/>
            </a:rPr>
            <a:t>özel ihtiyaçlara farklı bağlamlarda cevap vermek için farklı önlemlere ihtiyaç duyulduğundan</a:t>
          </a:r>
          <a:r>
            <a:rPr lang="tr-TR" sz="1000" i="0" baseline="0">
              <a:effectLst/>
              <a:latin typeface="Century Gothic" panose="020B0502020202020204" pitchFamily="34" charset="0"/>
              <a:ea typeface="+mn-ea"/>
              <a:cs typeface="+mn-cs"/>
            </a:rPr>
            <a:t>, standardın, </a:t>
          </a:r>
          <a:r>
            <a:rPr lang="tr-TR" sz="1000" b="1" i="0" baseline="0">
              <a:solidFill>
                <a:schemeClr val="tx1"/>
              </a:solidFill>
              <a:effectLst/>
              <a:latin typeface="Century Gothic" panose="020B0502020202020204" pitchFamily="34" charset="0"/>
              <a:ea typeface="+mn-ea"/>
              <a:cs typeface="+mn-cs"/>
            </a:rPr>
            <a:t>bütün koşullarda </a:t>
          </a:r>
          <a:r>
            <a:rPr lang="tr-TR" sz="1000" b="0" i="0" baseline="0">
              <a:solidFill>
                <a:schemeClr val="tx1"/>
              </a:solidFill>
              <a:effectLst/>
              <a:latin typeface="Century Gothic" panose="020B0502020202020204" pitchFamily="34" charset="0"/>
              <a:ea typeface="+mn-ea"/>
              <a:cs typeface="+mn-cs"/>
            </a:rPr>
            <a:t>en iyi uygulamaların veya en</a:t>
          </a:r>
          <a:r>
            <a:rPr lang="tr-TR" sz="1000" b="1" i="0" baseline="0">
              <a:solidFill>
                <a:schemeClr val="tx1"/>
              </a:solidFill>
              <a:effectLst/>
              <a:latin typeface="Century Gothic" panose="020B0502020202020204" pitchFamily="34" charset="0"/>
              <a:ea typeface="+mn-ea"/>
              <a:cs typeface="+mn-cs"/>
            </a:rPr>
            <a:t> etkili önlemlerin neler olacağını </a:t>
          </a:r>
          <a:r>
            <a:rPr lang="tr-TR" sz="1000" b="1" i="0" baseline="0">
              <a:effectLst/>
              <a:latin typeface="Century Gothic" panose="020B0502020202020204" pitchFamily="34" charset="0"/>
              <a:ea typeface="+mn-ea"/>
              <a:cs typeface="+mn-cs"/>
            </a:rPr>
            <a:t>belirleyememesi</a:t>
          </a:r>
          <a:r>
            <a:rPr lang="tr-TR" sz="1000" b="0" i="0" baseline="0">
              <a:solidFill>
                <a:sysClr val="windowText" lastClr="000000"/>
              </a:solidFill>
              <a:effectLst/>
              <a:latin typeface="Century Gothic" panose="020B0502020202020204" pitchFamily="34" charset="0"/>
              <a:ea typeface="+mn-ea"/>
              <a:cs typeface="+mn-cs"/>
            </a:rPr>
            <a:t> </a:t>
          </a:r>
        </a:p>
        <a:p>
          <a:pPr eaLnBrk="1" fontAlgn="auto" latinLnBrk="0" hangingPunct="1"/>
          <a:endParaRPr/>
        </a:p>
        <a:p>
          <a:pPr eaLnBrk="1" fontAlgn="auto" latinLnBrk="0" hangingPunct="1"/>
          <a:r>
            <a:rPr lang="tr-TR" sz="1000" i="0" baseline="0">
              <a:effectLst/>
              <a:latin typeface="Century Gothic" panose="020B0502020202020204" pitchFamily="34" charset="0"/>
              <a:ea typeface="+mn-ea"/>
              <a:cs typeface="+mn-cs"/>
            </a:rPr>
            <a:t>Araç, sertifika sahiplerinin, kendi arazilerinde sürdürülebilir tarıma yönelik riskleri en iyi şekilde nasıl azaltacaklarını ve sürdürülebilirlik hedeflerini en iyi nasıl gerçekleştireceklerini önceden tanımlanmış bir dizi soruyu yanıtlayarak belirlemelerini sağlayan bir </a:t>
          </a:r>
          <a:r>
            <a:rPr lang="tr-TR" sz="1000" b="1" i="0" baseline="0">
              <a:effectLst/>
              <a:latin typeface="Century Gothic" panose="020B0502020202020204" pitchFamily="34" charset="0"/>
              <a:ea typeface="+mn-ea"/>
              <a:cs typeface="+mn-cs"/>
            </a:rPr>
            <a:t>kılavuzdur</a:t>
          </a:r>
          <a:r>
            <a:rPr lang="tr-TR" sz="1000" i="0" baseline="0">
              <a:effectLst/>
              <a:latin typeface="Century Gothic" panose="020B0502020202020204" pitchFamily="34" charset="0"/>
              <a:ea typeface="+mn-ea"/>
              <a:cs typeface="+mn-cs"/>
            </a:rPr>
            <a:t>.</a:t>
          </a:r>
          <a:r>
            <a:rPr lang="tr-TR" sz="1000" b="0" i="0" baseline="0">
              <a:solidFill>
                <a:sysClr val="windowText" lastClr="000000"/>
              </a:solidFill>
              <a:effectLst/>
              <a:latin typeface="Century Gothic" panose="020B0502020202020204" pitchFamily="34" charset="0"/>
              <a:ea typeface="+mn-ea"/>
              <a:cs typeface="+mn-cs"/>
            </a:rPr>
            <a:t> </a:t>
          </a:r>
        </a:p>
        <a:p>
          <a:pPr eaLnBrk="1" fontAlgn="auto" latinLnBrk="0" hangingPunct="1"/>
          <a:r>
            <a:rPr lang="tr-TR" sz="1000" i="0" baseline="0">
              <a:effectLst/>
              <a:latin typeface="Century Gothic" panose="020B0502020202020204" pitchFamily="34" charset="0"/>
              <a:ea typeface="+mn-ea"/>
              <a:cs typeface="+mn-cs"/>
            </a:rPr>
            <a:t>Araç, Rainforest Alliance veya başka bir tarafça sertifika sahibinin </a:t>
          </a:r>
          <a:r>
            <a:rPr lang="tr-TR" sz="1000" b="1" i="0" baseline="0">
              <a:effectLst/>
              <a:latin typeface="Century Gothic" panose="020B0502020202020204" pitchFamily="34" charset="0"/>
              <a:ea typeface="+mn-ea"/>
              <a:cs typeface="+mn-cs"/>
            </a:rPr>
            <a:t>risk seviyesini değerlendirmek</a:t>
          </a:r>
          <a:r>
            <a:rPr lang="tr-TR" sz="1000" i="0" baseline="0">
              <a:effectLst/>
              <a:latin typeface="Century Gothic" panose="020B0502020202020204" pitchFamily="34" charset="0"/>
              <a:ea typeface="+mn-ea"/>
              <a:cs typeface="+mn-cs"/>
            </a:rPr>
            <a:t> için </a:t>
          </a:r>
          <a:r>
            <a:rPr lang="tr-TR" sz="1000" b="1" i="0" baseline="0">
              <a:effectLst/>
              <a:latin typeface="Century Gothic" panose="020B0502020202020204" pitchFamily="34" charset="0"/>
              <a:ea typeface="+mn-ea"/>
              <a:cs typeface="+mn-cs"/>
            </a:rPr>
            <a:t>kullanılmaz</a:t>
          </a:r>
          <a:r>
            <a:rPr lang="tr-TR" sz="1000" i="0" baseline="0">
              <a:effectLst/>
              <a:latin typeface="Century Gothic" panose="020B0502020202020204" pitchFamily="34" charset="0"/>
              <a:ea typeface="+mn-ea"/>
              <a:cs typeface="+mn-cs"/>
            </a:rPr>
            <a:t>.</a:t>
          </a:r>
          <a:r>
            <a:rPr lang="tr-TR" sz="1000" b="0" i="0" baseline="0">
              <a:solidFill>
                <a:sysClr val="windowText" lastClr="000000"/>
              </a:solidFill>
              <a:effectLst/>
              <a:latin typeface="Century Gothic" panose="020B0502020202020204" pitchFamily="34" charset="0"/>
              <a:ea typeface="+mn-ea"/>
              <a:cs typeface="+mn-cs"/>
            </a:rPr>
            <a:t> </a:t>
          </a:r>
        </a:p>
        <a:p>
          <a:pPr fontAlgn="base"/>
          <a:endParaRPr/>
        </a:p>
        <a:p>
          <a:pPr eaLnBrk="1" fontAlgn="auto" latinLnBrk="0" hangingPunct="1"/>
          <a:r>
            <a:rPr lang="tr-TR" sz="1000" b="1" i="0" baseline="0">
              <a:solidFill>
                <a:sysClr val="windowText" lastClr="000000"/>
              </a:solidFill>
              <a:effectLst/>
              <a:latin typeface="Century Gothic" panose="020B0502020202020204" pitchFamily="34" charset="0"/>
              <a:ea typeface="+mn-ea"/>
              <a:cs typeface="+mn-cs"/>
            </a:rPr>
            <a:t>İçerik</a:t>
          </a:r>
        </a:p>
        <a:p>
          <a:pPr eaLnBrk="1" fontAlgn="auto" latinLnBrk="0" hangingPunct="1"/>
          <a:r>
            <a:rPr lang="tr-TR" b="0"/>
            <a:t>Arazi Risk Değerlendirmesi Aracı'nda kapsanan </a:t>
          </a:r>
          <a:r>
            <a:rPr lang="tr-TR" b="1"/>
            <a:t>konular</a:t>
          </a:r>
          <a:r>
            <a:rPr lang="tr-TR" b="0"/>
            <a:t> şunlardır:</a:t>
          </a:r>
        </a:p>
        <a:p>
          <a:pPr marL="171450" indent="-171450" eaLnBrk="1" fontAlgn="auto" latinLnBrk="0" hangingPunct="1">
            <a:buFont typeface="Arial" panose="020B0604020202020204" pitchFamily="34" charset="0"/>
            <a:buChar char="•"/>
          </a:pPr>
          <a:r>
            <a:rPr lang="tr-TR" sz="1000" b="0" i="1" baseline="0">
              <a:solidFill>
                <a:sysClr val="windowText" lastClr="000000"/>
              </a:solidFill>
              <a:effectLst/>
              <a:latin typeface="Century Gothic" panose="020B0502020202020204" pitchFamily="34" charset="0"/>
              <a:ea typeface="+mn-ea"/>
              <a:cs typeface="+mn-cs"/>
            </a:rPr>
            <a:t>Yönetim Bölümü</a:t>
          </a:r>
          <a:r>
            <a:rPr lang="tr-TR" sz="1000" b="0" i="0" baseline="0">
              <a:solidFill>
                <a:sysClr val="windowText" lastClr="000000"/>
              </a:solidFill>
              <a:effectLst/>
              <a:latin typeface="Century Gothic" panose="020B0502020202020204" pitchFamily="34" charset="0"/>
              <a:ea typeface="+mn-ea"/>
              <a:cs typeface="+mn-cs"/>
            </a:rPr>
            <a:t>: arazi alanı, verimlilik ve kârlılık, izlenebilirlik, şikayet mekanizması
</a:t>
          </a:r>
        </a:p>
        <a:p>
          <a:pPr marL="171450" indent="-171450" eaLnBrk="1" fontAlgn="auto" latinLnBrk="0" hangingPunct="1">
            <a:buFont typeface="Arial" panose="020B0604020202020204" pitchFamily="34" charset="0"/>
            <a:buChar char="•"/>
          </a:pPr>
          <a:r>
            <a:rPr lang="tr-TR" sz="1000" b="0" i="1" baseline="0">
              <a:solidFill>
                <a:sysClr val="windowText" lastClr="000000"/>
              </a:solidFill>
              <a:effectLst/>
              <a:latin typeface="Century Gothic" panose="020B0502020202020204" pitchFamily="34" charset="0"/>
              <a:ea typeface="+mn-ea"/>
              <a:cs typeface="+mn-cs"/>
            </a:rPr>
            <a:t>Arazi İşletme Bölümü</a:t>
          </a:r>
          <a:r>
            <a:rPr lang="tr-TR" sz="1000" b="0" i="0" baseline="0">
              <a:solidFill>
                <a:sysClr val="windowText" lastClr="000000"/>
              </a:solidFill>
              <a:effectLst/>
              <a:latin typeface="Century Gothic" panose="020B0502020202020204" pitchFamily="34" charset="0"/>
              <a:ea typeface="+mn-ea"/>
              <a:cs typeface="+mn-cs"/>
            </a:rPr>
            <a:t>: tarımsal kimyasalların yönetimi, toprak verimliliği ve koruma
</a:t>
          </a:r>
        </a:p>
        <a:p>
          <a:pPr marL="171450" indent="-171450" eaLnBrk="1" fontAlgn="auto" latinLnBrk="0" hangingPunct="1">
            <a:buFont typeface="Arial" panose="020B0604020202020204" pitchFamily="34" charset="0"/>
            <a:buChar char="•"/>
          </a:pPr>
          <a:r>
            <a:rPr lang="tr-TR" sz="1000" b="0" i="1" baseline="0">
              <a:solidFill>
                <a:sysClr val="windowText" lastClr="000000"/>
              </a:solidFill>
              <a:effectLst/>
              <a:latin typeface="Century Gothic" panose="020B0502020202020204" pitchFamily="34" charset="0"/>
              <a:ea typeface="+mn-ea"/>
              <a:cs typeface="+mn-cs"/>
            </a:rPr>
            <a:t>Sosyal Bölümü</a:t>
          </a:r>
          <a:r>
            <a:rPr lang="tr-TR" sz="1000" b="0" i="0" baseline="0">
              <a:solidFill>
                <a:sysClr val="windowText" lastClr="000000"/>
              </a:solidFill>
              <a:effectLst/>
              <a:latin typeface="Century Gothic" panose="020B0502020202020204" pitchFamily="34" charset="0"/>
              <a:ea typeface="+mn-ea"/>
              <a:cs typeface="+mn-cs"/>
            </a:rPr>
            <a:t>: </a:t>
          </a:r>
          <a:r>
            <a:rPr lang="tr-TR" sz="1000" b="0" baseline="0">
              <a:solidFill>
                <a:sysClr val="windowText" lastClr="000000"/>
              </a:solidFill>
              <a:effectLst/>
              <a:latin typeface="Century Gothic" panose="020B0502020202020204" pitchFamily="34" charset="0"/>
              <a:ea typeface="+mn-ea"/>
              <a:cs typeface="+mn-cs"/>
            </a:rPr>
            <a:t>Değerlendirme ve Yönlendirme yaklaşımı (çocuk işçiliği, zorla çalıştırma, ayrımcılık ve işyerinde şiddet ve taciz), toplumsal cinsiyet eşitliği, konaklama ve yaşam koşulları</a:t>
          </a:r>
        </a:p>
        <a:p>
          <a:pPr marL="171450" indent="-171450" eaLnBrk="1" fontAlgn="auto" latinLnBrk="0" hangingPunct="1">
            <a:buFont typeface="Arial" panose="020B0604020202020204" pitchFamily="34" charset="0"/>
            <a:buChar char="•"/>
          </a:pPr>
          <a:r>
            <a:rPr lang="tr-TR" sz="1000" b="0" i="1" baseline="0">
              <a:solidFill>
                <a:sysClr val="windowText" lastClr="000000"/>
              </a:solidFill>
              <a:effectLst/>
              <a:latin typeface="Century Gothic" panose="020B0502020202020204" pitchFamily="34" charset="0"/>
              <a:ea typeface="+mn-ea"/>
              <a:cs typeface="+mn-cs"/>
            </a:rPr>
            <a:t>Çevre</a:t>
          </a:r>
          <a:r>
            <a:rPr lang="tr-TR" sz="1000" b="0" baseline="0">
              <a:solidFill>
                <a:sysClr val="windowText" lastClr="000000"/>
              </a:solidFill>
              <a:effectLst/>
              <a:latin typeface="Century Gothic" panose="020B0502020202020204" pitchFamily="34" charset="0"/>
              <a:ea typeface="+mn-ea"/>
              <a:cs typeface="+mn-cs"/>
            </a:rPr>
            <a:t>:</a:t>
          </a:r>
          <a:r>
            <a:rPr lang="tr-TR" sz="1000" b="0" i="0" baseline="0">
              <a:solidFill>
                <a:sysClr val="windowText" lastClr="000000"/>
              </a:solidFill>
              <a:effectLst/>
              <a:latin typeface="Century Gothic" panose="020B0502020202020204" pitchFamily="34" charset="0"/>
              <a:ea typeface="+mn-ea"/>
              <a:cs typeface="+mn-cs"/>
            </a:rPr>
            <a:t> </a:t>
          </a:r>
          <a:r>
            <a:rPr lang="tr-TR" b="0" i="0"/>
            <a:t>Yüksek Koruma Değerine Sahip Alanların Değerlendirilmesi</a:t>
          </a:r>
          <a:r>
            <a:rPr lang="tr-TR" sz="1000" b="0" i="0" baseline="0">
              <a:solidFill>
                <a:sysClr val="windowText" lastClr="000000"/>
              </a:solidFill>
              <a:effectLst/>
              <a:latin typeface="Century Gothic" panose="020B0502020202020204" pitchFamily="34" charset="0"/>
              <a:ea typeface="+mn-ea"/>
              <a:cs typeface="+mn-cs"/>
            </a:rPr>
            <a:t>, doğal ekosistemlerin ve bitki örtüsünün korunması ve geliştirilmesi, iklim değişikliği</a:t>
          </a:r>
        </a:p>
        <a:p>
          <a:pPr eaLnBrk="1" fontAlgn="auto" latinLnBrk="0" hangingPunct="1"/>
          <a:endParaRPr/>
        </a:p>
        <a:p>
          <a:pPr eaLnBrk="1" fontAlgn="auto" latinLnBrk="0" hangingPunct="1"/>
          <a:r>
            <a:rPr lang="tr-TR" sz="1000" i="0" baseline="0">
              <a:solidFill>
                <a:sysClr val="windowText" lastClr="000000"/>
              </a:solidFill>
              <a:effectLst/>
              <a:latin typeface="Century Gothic" panose="020B0502020202020204" pitchFamily="34" charset="0"/>
              <a:ea typeface="+mn-ea"/>
              <a:cs typeface="+mn-cs"/>
            </a:rPr>
            <a:t>Her konu için </a:t>
          </a:r>
          <a:r>
            <a:rPr lang="tr-TR" sz="1000" b="1" i="0" baseline="0">
              <a:solidFill>
                <a:sysClr val="windowText" lastClr="000000"/>
              </a:solidFill>
              <a:effectLst/>
              <a:latin typeface="Century Gothic" panose="020B0502020202020204" pitchFamily="34" charset="0"/>
              <a:ea typeface="+mn-ea"/>
              <a:cs typeface="+mn-cs"/>
            </a:rPr>
            <a:t>evet</a:t>
          </a:r>
          <a:r>
            <a:rPr lang="tr-TR" sz="1000" i="0" baseline="0">
              <a:solidFill>
                <a:sysClr val="windowText" lastClr="000000"/>
              </a:solidFill>
              <a:effectLst/>
              <a:latin typeface="Century Gothic" panose="020B0502020202020204" pitchFamily="34" charset="0"/>
              <a:ea typeface="+mn-ea"/>
              <a:cs typeface="+mn-cs"/>
            </a:rPr>
            <a:t> veya </a:t>
          </a:r>
          <a:r>
            <a:rPr lang="tr-TR" sz="1000" b="1" i="0" baseline="0">
              <a:solidFill>
                <a:sysClr val="windowText" lastClr="000000"/>
              </a:solidFill>
              <a:effectLst/>
              <a:latin typeface="Century Gothic" panose="020B0502020202020204" pitchFamily="34" charset="0"/>
              <a:ea typeface="+mn-ea"/>
              <a:cs typeface="+mn-cs"/>
            </a:rPr>
            <a:t>hayır</a:t>
          </a:r>
          <a:r>
            <a:rPr lang="tr-TR" sz="1000" i="0" baseline="0">
              <a:solidFill>
                <a:sysClr val="windowText" lastClr="000000"/>
              </a:solidFill>
              <a:effectLst/>
              <a:latin typeface="Century Gothic" panose="020B0502020202020204" pitchFamily="34" charset="0"/>
              <a:ea typeface="+mn-ea"/>
              <a:cs typeface="+mn-cs"/>
            </a:rPr>
            <a:t> olarak yanıtlanan sınırlı sayıda </a:t>
          </a:r>
          <a:r>
            <a:rPr lang="tr-TR" sz="1000" b="1" i="0" baseline="0">
              <a:solidFill>
                <a:sysClr val="windowText" lastClr="000000"/>
              </a:solidFill>
              <a:effectLst/>
              <a:latin typeface="Century Gothic" panose="020B0502020202020204" pitchFamily="34" charset="0"/>
              <a:ea typeface="+mn-ea"/>
              <a:cs typeface="+mn-cs"/>
            </a:rPr>
            <a:t>soru</a:t>
          </a:r>
          <a:r>
            <a:rPr lang="tr-TR" sz="1000" i="0" baseline="0">
              <a:solidFill>
                <a:sysClr val="windowText" lastClr="000000"/>
              </a:solidFill>
              <a:effectLst/>
              <a:latin typeface="Century Gothic" panose="020B0502020202020204" pitchFamily="34" charset="0"/>
              <a:ea typeface="+mn-ea"/>
              <a:cs typeface="+mn-cs"/>
            </a:rPr>
            <a:t> sorulur. Cevaba bağlı olarak, satırdaki bir sonraki hücrede </a:t>
          </a:r>
          <a:r>
            <a:rPr lang="tr-TR" sz="1000" b="1" i="0" baseline="0">
              <a:solidFill>
                <a:sysClr val="windowText" lastClr="000000"/>
              </a:solidFill>
              <a:effectLst/>
              <a:latin typeface="Century Gothic" panose="020B0502020202020204" pitchFamily="34" charset="0"/>
              <a:ea typeface="+mn-ea"/>
              <a:cs typeface="+mn-cs"/>
            </a:rPr>
            <a:t>tavsiye edilen</a:t>
          </a:r>
          <a:r>
            <a:rPr lang="tr-TR" sz="1000" b="0" i="0" baseline="0">
              <a:solidFill>
                <a:sysClr val="windowText" lastClr="000000"/>
              </a:solidFill>
              <a:effectLst/>
              <a:latin typeface="Century Gothic" panose="020B0502020202020204" pitchFamily="34" charset="0"/>
              <a:ea typeface="+mn-ea"/>
              <a:cs typeface="+mn-cs"/>
            </a:rPr>
            <a:t> </a:t>
          </a:r>
          <a:r>
            <a:rPr lang="tr-TR" sz="1000" b="1" i="0" baseline="0">
              <a:solidFill>
                <a:sysClr val="windowText" lastClr="000000"/>
              </a:solidFill>
              <a:effectLst/>
              <a:latin typeface="Century Gothic" panose="020B0502020202020204" pitchFamily="34" charset="0"/>
              <a:ea typeface="+mn-ea"/>
              <a:cs typeface="+mn-cs"/>
            </a:rPr>
            <a:t>risk azaltma önlemleri</a:t>
          </a:r>
          <a:r>
            <a:rPr lang="tr-TR" sz="1000" i="0" baseline="0">
              <a:solidFill>
                <a:sysClr val="windowText" lastClr="000000"/>
              </a:solidFill>
              <a:effectLst/>
              <a:latin typeface="Century Gothic" panose="020B0502020202020204" pitchFamily="34" charset="0"/>
              <a:ea typeface="+mn-ea"/>
              <a:cs typeface="+mn-cs"/>
            </a:rPr>
            <a:t> gösterilir.</a:t>
          </a:r>
          <a:r>
            <a:rPr lang="tr-TR" sz="1000" b="0" i="0" baseline="0">
              <a:solidFill>
                <a:sysClr val="windowText" lastClr="000000"/>
              </a:solidFill>
              <a:effectLst/>
              <a:latin typeface="Century Gothic" panose="020B0502020202020204" pitchFamily="34" charset="0"/>
              <a:ea typeface="+mn-ea"/>
              <a:cs typeface="+mn-cs"/>
            </a:rPr>
            <a:t> </a:t>
          </a:r>
        </a:p>
        <a:p>
          <a:pPr eaLnBrk="1" fontAlgn="auto" latinLnBrk="0" hangingPunct="1"/>
          <a:endParaRPr/>
        </a:p>
        <a:p>
          <a:pPr eaLnBrk="1" fontAlgn="auto" latinLnBrk="0" hangingPunct="1"/>
          <a:r>
            <a:rPr lang="tr-TR" sz="1000" b="1" i="0" baseline="0">
              <a:solidFill>
                <a:sysClr val="windowText" lastClr="000000"/>
              </a:solidFill>
              <a:effectLst/>
              <a:latin typeface="Century Gothic" panose="020B0502020202020204" pitchFamily="34" charset="0"/>
              <a:ea typeface="+mn-ea"/>
              <a:cs typeface="+mn-cs"/>
            </a:rPr>
            <a:t>Risk Değerlendirmesi Aracı'nın Kullanımı</a:t>
          </a:r>
          <a:r>
            <a:rPr lang="tr-TR"/>
            <a:t>
</a:t>
          </a:r>
        </a:p>
        <a:p>
          <a:pPr eaLnBrk="1" fontAlgn="auto" latinLnBrk="0" hangingPunct="1"/>
          <a:r>
            <a:rPr lang="tr-TR" sz="1000" i="0" baseline="0">
              <a:solidFill>
                <a:sysClr val="windowText" lastClr="000000"/>
              </a:solidFill>
              <a:effectLst/>
              <a:latin typeface="Century Gothic" panose="020B0502020202020204" pitchFamily="34" charset="0"/>
              <a:ea typeface="+mn-ea"/>
              <a:cs typeface="+mn-cs"/>
            </a:rPr>
            <a:t>Risk Değerlendirmesi Aracı, bir grubun veya bireysel bir arazinin yönetimi tarafından </a:t>
          </a:r>
          <a:r>
            <a:rPr lang="tr-TR" sz="1000" b="1" i="0" baseline="0">
              <a:solidFill>
                <a:sysClr val="windowText" lastClr="000000"/>
              </a:solidFill>
              <a:effectLst/>
              <a:latin typeface="Century Gothic" panose="020B0502020202020204" pitchFamily="34" charset="0"/>
              <a:ea typeface="+mn-ea"/>
              <a:cs typeface="+mn-cs"/>
            </a:rPr>
            <a:t>saptanan riskleri azaltmak için alınması gereken önlemleri</a:t>
          </a:r>
          <a:r>
            <a:rPr lang="tr-TR" sz="1000" i="0" baseline="0">
              <a:solidFill>
                <a:sysClr val="windowText" lastClr="000000"/>
              </a:solidFill>
              <a:effectLst/>
              <a:latin typeface="Century Gothic" panose="020B0502020202020204" pitchFamily="34" charset="0"/>
              <a:ea typeface="+mn-ea"/>
              <a:cs typeface="+mn-cs"/>
            </a:rPr>
            <a:t> belirlemek için kullanılır.</a:t>
          </a:r>
        </a:p>
        <a:p>
          <a:pPr eaLnBrk="1" fontAlgn="auto" latinLnBrk="0" hangingPunct="1"/>
          <a:endParaRPr/>
        </a:p>
        <a:p>
          <a:pPr marL="0" marR="0" lvl="0" indent="0" defTabSz="914400" eaLnBrk="1" fontAlgn="auto" latinLnBrk="0" hangingPunct="1">
            <a:lnSpc>
              <a:spcPct val="100000"/>
            </a:lnSpc>
            <a:spcBef>
              <a:spcPts val="0"/>
            </a:spcBef>
            <a:spcAft>
              <a:spcPts val="0"/>
            </a:spcAft>
            <a:buClrTx/>
            <a:buSzTx/>
            <a:buFontTx/>
            <a:buNone/>
            <a:tabLst/>
            <a:defRPr/>
          </a:pPr>
          <a:r>
            <a:rPr lang="tr-TR" sz="1000" i="0" baseline="0">
              <a:solidFill>
                <a:sysClr val="windowText" lastClr="000000"/>
              </a:solidFill>
              <a:effectLst/>
              <a:latin typeface="Century Gothic" panose="020B0502020202020204" pitchFamily="34" charset="0"/>
              <a:ea typeface="+mn-ea"/>
              <a:cs typeface="+mn-cs"/>
            </a:rPr>
            <a:t>Risk Değerlendirmesinin sonucu, </a:t>
          </a:r>
          <a:r>
            <a:rPr lang="tr-TR" sz="1000" b="1" i="0" baseline="0">
              <a:solidFill>
                <a:sysClr val="windowText" lastClr="000000"/>
              </a:solidFill>
              <a:effectLst/>
              <a:latin typeface="Century Gothic" panose="020B0502020202020204" pitchFamily="34" charset="0"/>
              <a:ea typeface="+mn-ea"/>
              <a:cs typeface="+mn-cs"/>
            </a:rPr>
            <a:t>yönetim planı</a:t>
          </a:r>
          <a:r>
            <a:rPr lang="tr-TR" sz="1000" i="0" baseline="0">
              <a:solidFill>
                <a:sysClr val="windowText" lastClr="000000"/>
              </a:solidFill>
              <a:effectLst/>
              <a:latin typeface="Century Gothic" panose="020B0502020202020204" pitchFamily="34" charset="0"/>
              <a:ea typeface="+mn-ea"/>
              <a:cs typeface="+mn-cs"/>
            </a:rPr>
            <a:t>na dahil edilecek önlemlerin bir listesidir.</a:t>
          </a:r>
          <a:r>
            <a:rPr lang="tr-TR" sz="1000" b="1" i="0" baseline="0">
              <a:solidFill>
                <a:sysClr val="windowText" lastClr="000000"/>
              </a:solidFill>
              <a:effectLst/>
              <a:latin typeface="Century Gothic" panose="020B0502020202020204" pitchFamily="34" charset="0"/>
              <a:ea typeface="+mn-ea"/>
              <a:cs typeface="+mn-cs"/>
            </a:rPr>
            <a:t> </a:t>
          </a:r>
          <a:r>
            <a:rPr lang="tr-TR" sz="1000" baseline="0">
              <a:effectLst/>
              <a:latin typeface="Century Gothic" panose="020B0502020202020204" pitchFamily="34" charset="0"/>
              <a:ea typeface="+mn-ea"/>
              <a:cs typeface="+mn-cs"/>
            </a:rPr>
            <a:t>Temel risk değerlendirmesinden elde edilen sonuçlar, ilk yıldan itibaren yönetim planına aşağıdakilere göre dahil edilecektir: </a:t>
          </a:r>
        </a:p>
        <a:p>
          <a:pPr eaLnBrk="1" fontAlgn="auto" latinLnBrk="0" hangingPunct="1"/>
          <a:r>
            <a:rPr lang="tr-TR" sz="1000" baseline="0">
              <a:effectLst/>
              <a:latin typeface="Century Gothic" panose="020B0502020202020204" pitchFamily="34" charset="0"/>
              <a:ea typeface="+mn-ea"/>
              <a:cs typeface="+mn-cs"/>
            </a:rPr>
            <a:t>1. izleme yoluyla gösterilen ilerleme durumu ve 2.</a:t>
          </a:r>
          <a:r>
            <a:rPr lang="tr-TR" sz="1000" baseline="0">
              <a:solidFill>
                <a:schemeClr val="tx1"/>
              </a:solidFill>
              <a:effectLst/>
              <a:latin typeface="Century Gothic" panose="020B0502020202020204" pitchFamily="34" charset="0"/>
              <a:ea typeface="+mn-ea"/>
              <a:cs typeface="+mn-cs"/>
            </a:rPr>
            <a:t>  risk değerlendirmesi her 3 yılda bir yeniden yapıldığında güncellenen sonuçlar.  Detaylı risk değerlendirmesi, 1. yıldan itibaren alınacak önlemlere rehberlik edecektir.</a:t>
          </a:r>
        </a:p>
        <a:p>
          <a:pPr eaLnBrk="1" fontAlgn="auto" latinLnBrk="0" hangingPunct="1"/>
          <a:endParaRPr/>
        </a:p>
        <a:p>
          <a:pPr eaLnBrk="1" fontAlgn="auto" latinLnBrk="0" hangingPunct="1"/>
          <a:r>
            <a:rPr lang="tr-TR" sz="1000" i="0" baseline="0">
              <a:solidFill>
                <a:sysClr val="windowText" lastClr="000000"/>
              </a:solidFill>
              <a:effectLst/>
              <a:latin typeface="Century Gothic" panose="020B0502020202020204" pitchFamily="34" charset="0"/>
              <a:ea typeface="+mn-ea"/>
              <a:cs typeface="+mn-cs"/>
            </a:rPr>
            <a:t>Belirlenen her risk için azaltma önlemlerinin alınması </a:t>
          </a:r>
          <a:r>
            <a:rPr lang="tr-TR" sz="1000" b="1" i="0" baseline="0">
              <a:solidFill>
                <a:sysClr val="windowText" lastClr="000000"/>
              </a:solidFill>
              <a:effectLst/>
              <a:latin typeface="Century Gothic" panose="020B0502020202020204" pitchFamily="34" charset="0"/>
              <a:ea typeface="+mn-ea"/>
              <a:cs typeface="+mn-cs"/>
            </a:rPr>
            <a:t>zorunludur</a:t>
          </a:r>
          <a:r>
            <a:rPr lang="tr-TR" sz="1000" i="0" baseline="0">
              <a:solidFill>
                <a:sysClr val="windowText" lastClr="000000"/>
              </a:solidFill>
              <a:effectLst/>
              <a:latin typeface="Century Gothic" panose="020B0502020202020204" pitchFamily="34" charset="0"/>
              <a:ea typeface="+mn-ea"/>
              <a:cs typeface="+mn-cs"/>
            </a:rPr>
            <a:t>.</a:t>
          </a:r>
          <a:r>
            <a:rPr lang="tr-TR" sz="1000" b="0" i="0" baseline="0">
              <a:solidFill>
                <a:sysClr val="windowText" lastClr="000000"/>
              </a:solidFill>
              <a:effectLst/>
              <a:latin typeface="Century Gothic" panose="020B0502020202020204" pitchFamily="34" charset="0"/>
              <a:ea typeface="+mn-ea"/>
              <a:cs typeface="+mn-cs"/>
            </a:rPr>
            <a:t> Rainforest Alliance, önerilen risk azaltma önlemlerini şiddetle tavsiye eder, ancak bunların Sertifika Sahibi'ne özel bağlamda daha etkili olacağı kabul edilirse diğer azaltma önlemleri konusunda esneklik sunar. Sertifika Sahibi farklı önlemler almaya karar verirse, bunu kanıtlaması ve bunları Yönetim Planı'na dahil etmesi gerekir.</a:t>
          </a:r>
        </a:p>
        <a:p>
          <a:pPr eaLnBrk="1" fontAlgn="auto" latinLnBrk="0" hangingPunct="1"/>
          <a:endParaRPr/>
        </a:p>
        <a:p>
          <a:pPr eaLnBrk="1" fontAlgn="auto" latinLnBrk="0" hangingPunct="1"/>
          <a:r>
            <a:rPr lang="tr-TR" sz="1000" b="1" i="0" baseline="0">
              <a:solidFill>
                <a:sysClr val="windowText" lastClr="000000"/>
              </a:solidFill>
              <a:effectLst/>
              <a:latin typeface="Century Gothic" panose="020B0502020202020204" pitchFamily="34" charset="0"/>
              <a:ea typeface="+mn-ea"/>
              <a:cs typeface="+mn-cs"/>
            </a:rPr>
            <a:t>Denetçiler</a:t>
          </a:r>
          <a:r>
            <a:rPr lang="tr-TR" sz="1000" i="0" baseline="0">
              <a:solidFill>
                <a:sysClr val="windowText" lastClr="000000"/>
              </a:solidFill>
              <a:effectLst/>
              <a:latin typeface="Century Gothic" panose="020B0502020202020204" pitchFamily="34" charset="0"/>
              <a:ea typeface="+mn-ea"/>
              <a:cs typeface="+mn-cs"/>
            </a:rPr>
            <a:t>, Risk Değerlendirmesinin yapılıp yapılmadığını ve önlemlerin yönetim planına dahil edilip edilmediğini ve uygulanıp uygulanmadığını kontrol edeceklerdir.</a:t>
          </a:r>
          <a:r>
            <a:rPr lang="tr-TR" sz="1000" b="0" i="0" baseline="0">
              <a:solidFill>
                <a:sysClr val="windowText" lastClr="000000"/>
              </a:solidFill>
              <a:effectLst/>
              <a:latin typeface="Century Gothic" panose="020B0502020202020204" pitchFamily="34" charset="0"/>
              <a:ea typeface="+mn-ea"/>
              <a:cs typeface="+mn-cs"/>
            </a:rPr>
            <a:t> </a:t>
          </a:r>
        </a:p>
        <a:p>
          <a:pPr eaLnBrk="1" fontAlgn="auto" latinLnBrk="0" hangingPunct="1"/>
          <a:endParaRPr/>
        </a:p>
        <a:p>
          <a:pPr fontAlgn="base"/>
          <a:r>
            <a:rPr lang="tr-TR" sz="1000" i="0" baseline="0">
              <a:solidFill>
                <a:sysClr val="windowText" lastClr="000000"/>
              </a:solidFill>
              <a:effectLst/>
              <a:latin typeface="Century Gothic" panose="020B0502020202020204" pitchFamily="34" charset="0"/>
              <a:ea typeface="+mn-ea"/>
              <a:cs typeface="+mn-cs"/>
            </a:rPr>
            <a:t>Risk değerlendirmesi </a:t>
          </a:r>
          <a:r>
            <a:rPr lang="tr-TR" sz="1000" b="1" i="0" baseline="0">
              <a:solidFill>
                <a:sysClr val="windowText" lastClr="000000"/>
              </a:solidFill>
              <a:effectLst/>
              <a:latin typeface="Century Gothic" panose="020B0502020202020204" pitchFamily="34" charset="0"/>
              <a:ea typeface="+mn-ea"/>
              <a:cs typeface="+mn-cs"/>
            </a:rPr>
            <a:t>verileri</a:t>
          </a:r>
          <a:r>
            <a:rPr lang="tr-TR" sz="1000" i="0" baseline="0">
              <a:solidFill>
                <a:sysClr val="windowText" lastClr="000000"/>
              </a:solidFill>
              <a:effectLst/>
              <a:latin typeface="Century Gothic" panose="020B0502020202020204" pitchFamily="34" charset="0"/>
              <a:ea typeface="+mn-ea"/>
              <a:cs typeface="+mn-cs"/>
            </a:rPr>
            <a:t> Rainforest Alliance tarafından harici olarak paylaşılmayacaktır.</a:t>
          </a:r>
          <a:r>
            <a:rPr lang="tr-TR" sz="1000" b="0" i="0" baseline="0">
              <a:solidFill>
                <a:sysClr val="windowText" lastClr="000000"/>
              </a:solidFill>
              <a:effectLst/>
              <a:latin typeface="Century Gothic" panose="020B0502020202020204" pitchFamily="34" charset="0"/>
              <a:ea typeface="+mn-ea"/>
              <a:cs typeface="+mn-cs"/>
            </a:rPr>
            <a:t> </a:t>
          </a:r>
          <a:r>
            <a:rPr lang="tr-TR" sz="1000" i="0" baseline="0">
              <a:effectLst/>
              <a:latin typeface="Century Gothic" panose="020B0502020202020204" pitchFamily="34" charset="0"/>
              <a:ea typeface="+mn-ea"/>
              <a:cs typeface="+mn-cs"/>
            </a:rPr>
            <a:t>Rainforest Alliance, risk değerlendirmesi aracı verilerini, bireysel sertifika sahiplerini tanımlamayan toplu bir düzeyde, öğrenme amacıyla ve aracın uyarlanması ve geliştirilmesi için kullanabilir (örneğin tavsiye edilen önlemlerin eklenmesi). </a:t>
          </a:r>
        </a:p>
        <a:p>
          <a:pPr fontAlgn="base"/>
          <a:endParaRPr/>
        </a:p>
        <a:p>
          <a:pPr fontAlgn="base"/>
          <a:endParaRPr/>
        </a:p>
        <a:p>
          <a:pPr fontAlgn="base"/>
          <a:endParaRP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5</xdr:row>
      <xdr:rowOff>0</xdr:rowOff>
    </xdr:from>
    <xdr:to>
      <xdr:col>33</xdr:col>
      <xdr:colOff>6350</xdr:colOff>
      <xdr:row>6</xdr:row>
      <xdr:rowOff>177800</xdr:rowOff>
    </xdr:to>
    <xdr:sp macro="" textlink="">
      <xdr:nvSpPr>
        <xdr:cNvPr id="2" name="Group Box 37" hidden="1">
          <a:extLst>
            <a:ext uri="{63B3BB69-23CF-44E3-9099-C40C66FF867C}">
              <a14:compatExt xmlns:a14="http://schemas.microsoft.com/office/drawing/2010/main" spid="_x0000_s2085"/>
            </a:ext>
            <a:ext uri="{FF2B5EF4-FFF2-40B4-BE49-F238E27FC236}">
              <a16:creationId xmlns:a16="http://schemas.microsoft.com/office/drawing/2014/main" id="{86A76B7C-F267-422E-A333-FC0BE7717821}"/>
            </a:ext>
            <a:ext uri="{147F2762-F138-4A5C-976F-8EAC2B608ADB}">
              <a16:predDERef xmlns:a16="http://schemas.microsoft.com/office/drawing/2014/main" pred="{00000000-0008-0000-0200-000024080000}"/>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3" name="Group Box 42" hidden="1">
          <a:extLst>
            <a:ext uri="{63B3BB69-23CF-44E3-9099-C40C66FF867C}">
              <a14:compatExt xmlns:a14="http://schemas.microsoft.com/office/drawing/2010/main" spid="_x0000_s2090"/>
            </a:ext>
            <a:ext uri="{FF2B5EF4-FFF2-40B4-BE49-F238E27FC236}">
              <a16:creationId xmlns:a16="http://schemas.microsoft.com/office/drawing/2014/main" id="{9D91A364-FAB1-434D-9A86-F0FC87BFCC08}"/>
            </a:ext>
            <a:ext uri="{147F2762-F138-4A5C-976F-8EAC2B608ADB}">
              <a16:predDERef xmlns:a16="http://schemas.microsoft.com/office/drawing/2014/main" pred="{86A76B7C-F267-422E-A333-FC0BE7717821}"/>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4" name="Option Button 51" hidden="1">
          <a:extLst>
            <a:ext uri="{63B3BB69-23CF-44E3-9099-C40C66FF867C}">
              <a14:compatExt xmlns:a14="http://schemas.microsoft.com/office/drawing/2010/main" spid="_x0000_s2099"/>
            </a:ext>
            <a:ext uri="{FF2B5EF4-FFF2-40B4-BE49-F238E27FC236}">
              <a16:creationId xmlns:a16="http://schemas.microsoft.com/office/drawing/2014/main" id="{B215CD7F-1766-4334-8C6F-EE965ED7E7C5}"/>
            </a:ext>
            <a:ext uri="{147F2762-F138-4A5C-976F-8EAC2B608ADB}">
              <a16:predDERef xmlns:a16="http://schemas.microsoft.com/office/drawing/2014/main" pred="{9D91A364-FAB1-434D-9A86-F0FC87BFCC0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5" name="Option Button 52" hidden="1">
          <a:extLst>
            <a:ext uri="{63B3BB69-23CF-44E3-9099-C40C66FF867C}">
              <a14:compatExt xmlns:a14="http://schemas.microsoft.com/office/drawing/2010/main" spid="_x0000_s2100"/>
            </a:ext>
            <a:ext uri="{FF2B5EF4-FFF2-40B4-BE49-F238E27FC236}">
              <a16:creationId xmlns:a16="http://schemas.microsoft.com/office/drawing/2014/main" id="{E1A2AC2C-0324-44BC-8F7B-D2A02AF6D68B}"/>
            </a:ext>
            <a:ext uri="{147F2762-F138-4A5C-976F-8EAC2B608ADB}">
              <a16:predDERef xmlns:a16="http://schemas.microsoft.com/office/drawing/2014/main" pred="{B215CD7F-1766-4334-8C6F-EE965ED7E7C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6" name="Option Button 53" hidden="1">
          <a:extLst>
            <a:ext uri="{63B3BB69-23CF-44E3-9099-C40C66FF867C}">
              <a14:compatExt xmlns:a14="http://schemas.microsoft.com/office/drawing/2010/main" spid="_x0000_s2101"/>
            </a:ext>
            <a:ext uri="{FF2B5EF4-FFF2-40B4-BE49-F238E27FC236}">
              <a16:creationId xmlns:a16="http://schemas.microsoft.com/office/drawing/2014/main" id="{913E1879-6D5D-4427-B79E-AAB04D14D2EF}"/>
            </a:ext>
            <a:ext uri="{147F2762-F138-4A5C-976F-8EAC2B608ADB}">
              <a16:predDERef xmlns:a16="http://schemas.microsoft.com/office/drawing/2014/main" pred="{E1A2AC2C-0324-44BC-8F7B-D2A02AF6D68B}"/>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7" name="Option Button 54" hidden="1">
          <a:extLst>
            <a:ext uri="{63B3BB69-23CF-44E3-9099-C40C66FF867C}">
              <a14:compatExt xmlns:a14="http://schemas.microsoft.com/office/drawing/2010/main" spid="_x0000_s2102"/>
            </a:ext>
            <a:ext uri="{FF2B5EF4-FFF2-40B4-BE49-F238E27FC236}">
              <a16:creationId xmlns:a16="http://schemas.microsoft.com/office/drawing/2014/main" id="{1AD26929-CA2B-4C6A-BB8B-DB840F73B6E3}"/>
            </a:ext>
            <a:ext uri="{147F2762-F138-4A5C-976F-8EAC2B608ADB}">
              <a16:predDERef xmlns:a16="http://schemas.microsoft.com/office/drawing/2014/main" pred="{913E1879-6D5D-4427-B79E-AAB04D14D2E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8" name="Option Button 59" hidden="1">
          <a:extLst>
            <a:ext uri="{63B3BB69-23CF-44E3-9099-C40C66FF867C}">
              <a14:compatExt xmlns:a14="http://schemas.microsoft.com/office/drawing/2010/main" spid="_x0000_s2107"/>
            </a:ext>
            <a:ext uri="{FF2B5EF4-FFF2-40B4-BE49-F238E27FC236}">
              <a16:creationId xmlns:a16="http://schemas.microsoft.com/office/drawing/2014/main" id="{BDEE6BE6-DCD0-4362-AD6F-79B35C38856D}"/>
            </a:ext>
            <a:ext uri="{147F2762-F138-4A5C-976F-8EAC2B608ADB}">
              <a16:predDERef xmlns:a16="http://schemas.microsoft.com/office/drawing/2014/main" pred="{1AD26929-CA2B-4C6A-BB8B-DB840F73B6E3}"/>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9" name="Option Button 60" hidden="1">
          <a:extLst>
            <a:ext uri="{63B3BB69-23CF-44E3-9099-C40C66FF867C}">
              <a14:compatExt xmlns:a14="http://schemas.microsoft.com/office/drawing/2010/main" spid="_x0000_s2108"/>
            </a:ext>
            <a:ext uri="{FF2B5EF4-FFF2-40B4-BE49-F238E27FC236}">
              <a16:creationId xmlns:a16="http://schemas.microsoft.com/office/drawing/2014/main" id="{529BA80F-BABA-4871-88FB-F2B1863D6CE2}"/>
            </a:ext>
            <a:ext uri="{147F2762-F138-4A5C-976F-8EAC2B608ADB}">
              <a16:predDERef xmlns:a16="http://schemas.microsoft.com/office/drawing/2014/main" pred="{BDEE6BE6-DCD0-4362-AD6F-79B35C38856D}"/>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0" name="Option Button 61" hidden="1">
          <a:extLst>
            <a:ext uri="{63B3BB69-23CF-44E3-9099-C40C66FF867C}">
              <a14:compatExt xmlns:a14="http://schemas.microsoft.com/office/drawing/2010/main" spid="_x0000_s2109"/>
            </a:ext>
            <a:ext uri="{FF2B5EF4-FFF2-40B4-BE49-F238E27FC236}">
              <a16:creationId xmlns:a16="http://schemas.microsoft.com/office/drawing/2014/main" id="{D86556EC-0FA9-4D77-9B32-8BEFBBA97FB9}"/>
            </a:ext>
            <a:ext uri="{147F2762-F138-4A5C-976F-8EAC2B608ADB}">
              <a16:predDERef xmlns:a16="http://schemas.microsoft.com/office/drawing/2014/main" pred="{529BA80F-BABA-4871-88FB-F2B1863D6CE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1" name="Option Button 62" hidden="1">
          <a:extLst>
            <a:ext uri="{63B3BB69-23CF-44E3-9099-C40C66FF867C}">
              <a14:compatExt xmlns:a14="http://schemas.microsoft.com/office/drawing/2010/main" spid="_x0000_s2110"/>
            </a:ext>
            <a:ext uri="{FF2B5EF4-FFF2-40B4-BE49-F238E27FC236}">
              <a16:creationId xmlns:a16="http://schemas.microsoft.com/office/drawing/2014/main" id="{E7BC57DE-9C1B-443C-887D-5A87F04E6EE9}"/>
            </a:ext>
            <a:ext uri="{147F2762-F138-4A5C-976F-8EAC2B608ADB}">
              <a16:predDERef xmlns:a16="http://schemas.microsoft.com/office/drawing/2014/main" pred="{D86556EC-0FA9-4D77-9B32-8BEFBBA97FB9}"/>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2" name="Group Box 37" hidden="1">
          <a:extLst>
            <a:ext uri="{63B3BB69-23CF-44E3-9099-C40C66FF867C}">
              <a14:compatExt xmlns:a14="http://schemas.microsoft.com/office/drawing/2010/main" spid="_x0000_s2085"/>
            </a:ext>
            <a:ext uri="{FF2B5EF4-FFF2-40B4-BE49-F238E27FC236}">
              <a16:creationId xmlns:a16="http://schemas.microsoft.com/office/drawing/2014/main" id="{3C7EB420-0F81-406E-AA6C-DF17E1BD6125}"/>
            </a:ext>
            <a:ext uri="{147F2762-F138-4A5C-976F-8EAC2B608ADB}">
              <a16:predDERef xmlns:a16="http://schemas.microsoft.com/office/drawing/2014/main" pred="{E7BC57DE-9C1B-443C-887D-5A87F04E6EE9}"/>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33</xdr:col>
      <xdr:colOff>6350</xdr:colOff>
      <xdr:row>6</xdr:row>
      <xdr:rowOff>177800</xdr:rowOff>
    </xdr:to>
    <xdr:sp macro="" textlink="">
      <xdr:nvSpPr>
        <xdr:cNvPr id="13" name="Group Box 42" hidden="1">
          <a:extLst>
            <a:ext uri="{63B3BB69-23CF-44E3-9099-C40C66FF867C}">
              <a14:compatExt xmlns:a14="http://schemas.microsoft.com/office/drawing/2010/main" spid="_x0000_s2090"/>
            </a:ext>
            <a:ext uri="{FF2B5EF4-FFF2-40B4-BE49-F238E27FC236}">
              <a16:creationId xmlns:a16="http://schemas.microsoft.com/office/drawing/2014/main" id="{5D510BF0-83DC-4BE8-94C6-AF4E4230F5F5}"/>
            </a:ext>
            <a:ext uri="{147F2762-F138-4A5C-976F-8EAC2B608ADB}">
              <a16:predDERef xmlns:a16="http://schemas.microsoft.com/office/drawing/2014/main" pred="{3C7EB420-0F81-406E-AA6C-DF17E1BD6125}"/>
            </a:ext>
          </a:extLst>
        </xdr:cNvPr>
        <xdr:cNvSpPr/>
      </xdr:nvSpPr>
      <xdr:spPr bwMode="auto">
        <a:xfrm>
          <a:off x="18440400" y="8534400"/>
          <a:ext cx="13420725" cy="38100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4" name="Option Button 51" hidden="1">
          <a:extLst>
            <a:ext uri="{63B3BB69-23CF-44E3-9099-C40C66FF867C}">
              <a14:compatExt xmlns:a14="http://schemas.microsoft.com/office/drawing/2010/main" spid="_x0000_s2099"/>
            </a:ext>
            <a:ext uri="{FF2B5EF4-FFF2-40B4-BE49-F238E27FC236}">
              <a16:creationId xmlns:a16="http://schemas.microsoft.com/office/drawing/2014/main" id="{B8CC3D6E-5290-4418-9FFC-F6EEABDC0382}"/>
            </a:ext>
            <a:ext uri="{147F2762-F138-4A5C-976F-8EAC2B608ADB}">
              <a16:predDERef xmlns:a16="http://schemas.microsoft.com/office/drawing/2014/main" pred="{5D510BF0-83DC-4BE8-94C6-AF4E4230F5F5}"/>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5" name="Option Button 52" hidden="1">
          <a:extLst>
            <a:ext uri="{63B3BB69-23CF-44E3-9099-C40C66FF867C}">
              <a14:compatExt xmlns:a14="http://schemas.microsoft.com/office/drawing/2010/main" spid="_x0000_s2100"/>
            </a:ext>
            <a:ext uri="{FF2B5EF4-FFF2-40B4-BE49-F238E27FC236}">
              <a16:creationId xmlns:a16="http://schemas.microsoft.com/office/drawing/2014/main" id="{EC7DF95E-402A-453E-B26E-D97B1D092968}"/>
            </a:ext>
            <a:ext uri="{147F2762-F138-4A5C-976F-8EAC2B608ADB}">
              <a16:predDERef xmlns:a16="http://schemas.microsoft.com/office/drawing/2014/main" pred="{B8CC3D6E-5290-4418-9FFC-F6EEABDC038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6" name="Option Button 53" hidden="1">
          <a:extLst>
            <a:ext uri="{63B3BB69-23CF-44E3-9099-C40C66FF867C}">
              <a14:compatExt xmlns:a14="http://schemas.microsoft.com/office/drawing/2010/main" spid="_x0000_s2101"/>
            </a:ext>
            <a:ext uri="{FF2B5EF4-FFF2-40B4-BE49-F238E27FC236}">
              <a16:creationId xmlns:a16="http://schemas.microsoft.com/office/drawing/2014/main" id="{5DD9AA35-BC46-495B-B656-5A7652A35F36}"/>
            </a:ext>
            <a:ext uri="{147F2762-F138-4A5C-976F-8EAC2B608ADB}">
              <a16:predDERef xmlns:a16="http://schemas.microsoft.com/office/drawing/2014/main" pred="{EC7DF95E-402A-453E-B26E-D97B1D092968}"/>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7" name="Option Button 54" hidden="1">
          <a:extLst>
            <a:ext uri="{63B3BB69-23CF-44E3-9099-C40C66FF867C}">
              <a14:compatExt xmlns:a14="http://schemas.microsoft.com/office/drawing/2010/main" spid="_x0000_s2102"/>
            </a:ext>
            <a:ext uri="{FF2B5EF4-FFF2-40B4-BE49-F238E27FC236}">
              <a16:creationId xmlns:a16="http://schemas.microsoft.com/office/drawing/2014/main" id="{F684A365-7B1E-42A2-8C58-9184BE9A5802}"/>
            </a:ext>
            <a:ext uri="{147F2762-F138-4A5C-976F-8EAC2B608ADB}">
              <a16:predDERef xmlns:a16="http://schemas.microsoft.com/office/drawing/2014/main" pred="{5DD9AA35-BC46-495B-B656-5A7652A35F36}"/>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8" name="Option Button 59" hidden="1">
          <a:extLst>
            <a:ext uri="{63B3BB69-23CF-44E3-9099-C40C66FF867C}">
              <a14:compatExt xmlns:a14="http://schemas.microsoft.com/office/drawing/2010/main" spid="_x0000_s2107"/>
            </a:ext>
            <a:ext uri="{FF2B5EF4-FFF2-40B4-BE49-F238E27FC236}">
              <a16:creationId xmlns:a16="http://schemas.microsoft.com/office/drawing/2014/main" id="{02848A43-B8FB-4337-BF77-968FBE418CCF}"/>
            </a:ext>
            <a:ext uri="{147F2762-F138-4A5C-976F-8EAC2B608ADB}">
              <a16:predDERef xmlns:a16="http://schemas.microsoft.com/office/drawing/2014/main" pred="{F684A365-7B1E-42A2-8C58-9184BE9A5802}"/>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19" name="Option Button 60" hidden="1">
          <a:extLst>
            <a:ext uri="{63B3BB69-23CF-44E3-9099-C40C66FF867C}">
              <a14:compatExt xmlns:a14="http://schemas.microsoft.com/office/drawing/2010/main" spid="_x0000_s2108"/>
            </a:ext>
            <a:ext uri="{FF2B5EF4-FFF2-40B4-BE49-F238E27FC236}">
              <a16:creationId xmlns:a16="http://schemas.microsoft.com/office/drawing/2014/main" id="{67195904-95A1-4411-9F8C-9F43E3D059CA}"/>
            </a:ext>
            <a:ext uri="{147F2762-F138-4A5C-976F-8EAC2B608ADB}">
              <a16:predDERef xmlns:a16="http://schemas.microsoft.com/office/drawing/2014/main" pred="{02848A43-B8FB-4337-BF77-968FBE418CCF}"/>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0" name="Option Button 61" hidden="1">
          <a:extLst>
            <a:ext uri="{63B3BB69-23CF-44E3-9099-C40C66FF867C}">
              <a14:compatExt xmlns:a14="http://schemas.microsoft.com/office/drawing/2010/main" spid="_x0000_s2109"/>
            </a:ext>
            <a:ext uri="{FF2B5EF4-FFF2-40B4-BE49-F238E27FC236}">
              <a16:creationId xmlns:a16="http://schemas.microsoft.com/office/drawing/2014/main" id="{19242683-BA86-4981-98E8-7D2CAFE311FC}"/>
            </a:ext>
            <a:ext uri="{147F2762-F138-4A5C-976F-8EAC2B608ADB}">
              <a16:predDERef xmlns:a16="http://schemas.microsoft.com/office/drawing/2014/main" pred="{67195904-95A1-4411-9F8C-9F43E3D059CA}"/>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0</xdr:colOff>
      <xdr:row>5</xdr:row>
      <xdr:rowOff>0</xdr:rowOff>
    </xdr:from>
    <xdr:to>
      <xdr:col>12</xdr:col>
      <xdr:colOff>438150</xdr:colOff>
      <xdr:row>6</xdr:row>
      <xdr:rowOff>6350</xdr:rowOff>
    </xdr:to>
    <xdr:sp macro="" textlink="">
      <xdr:nvSpPr>
        <xdr:cNvPr id="21" name="Option Button 62" hidden="1">
          <a:extLst>
            <a:ext uri="{63B3BB69-23CF-44E3-9099-C40C66FF867C}">
              <a14:compatExt xmlns:a14="http://schemas.microsoft.com/office/drawing/2010/main" spid="_x0000_s2110"/>
            </a:ext>
            <a:ext uri="{FF2B5EF4-FFF2-40B4-BE49-F238E27FC236}">
              <a16:creationId xmlns:a16="http://schemas.microsoft.com/office/drawing/2014/main" id="{5DCF7D84-F6FD-463B-BEB5-BF2CEBCFA82C}"/>
            </a:ext>
            <a:ext uri="{147F2762-F138-4A5C-976F-8EAC2B608ADB}">
              <a16:predDERef xmlns:a16="http://schemas.microsoft.com/office/drawing/2014/main" pred="{19242683-BA86-4981-98E8-7D2CAFE311FC}"/>
            </a:ext>
          </a:extLst>
        </xdr:cNvPr>
        <xdr:cNvSpPr/>
      </xdr:nvSpPr>
      <xdr:spPr bwMode="auto">
        <a:xfrm>
          <a:off x="18440400" y="85344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xdr:colOff>
      <xdr:row>9</xdr:row>
      <xdr:rowOff>28575</xdr:rowOff>
    </xdr:from>
    <xdr:to>
      <xdr:col>12</xdr:col>
      <xdr:colOff>19050</xdr:colOff>
      <xdr:row>11</xdr:row>
      <xdr:rowOff>28575</xdr:rowOff>
    </xdr:to>
    <xdr:sp macro="" textlink="">
      <xdr:nvSpPr>
        <xdr:cNvPr id="10241" name="Group Box 1" hidden="1">
          <a:extLst>
            <a:ext uri="{63B3BB69-23CF-44E3-9099-C40C66FF867C}">
              <a14:compatExt xmlns:a14="http://schemas.microsoft.com/office/drawing/2010/main" spid="_x0000_s10241"/>
            </a:ext>
            <a:ext uri="{FF2B5EF4-FFF2-40B4-BE49-F238E27FC236}">
              <a16:creationId xmlns:a16="http://schemas.microsoft.com/office/drawing/2014/main" id="{3B1F81D5-52A9-477B-8B5F-636083B8CC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8</xdr:row>
      <xdr:rowOff>0</xdr:rowOff>
    </xdr:from>
    <xdr:to>
      <xdr:col>8</xdr:col>
      <xdr:colOff>2609850</xdr:colOff>
      <xdr:row>8</xdr:row>
      <xdr:rowOff>0</xdr:rowOff>
    </xdr:to>
    <xdr:sp macro="" textlink="">
      <xdr:nvSpPr>
        <xdr:cNvPr id="10242" name="Option Button 2" hidden="1">
          <a:extLst>
            <a:ext uri="{63B3BB69-23CF-44E3-9099-C40C66FF867C}">
              <a14:compatExt xmlns:a14="http://schemas.microsoft.com/office/drawing/2010/main" spid="_x0000_s10242"/>
            </a:ext>
            <a:ext uri="{FF2B5EF4-FFF2-40B4-BE49-F238E27FC236}">
              <a16:creationId xmlns:a16="http://schemas.microsoft.com/office/drawing/2014/main" id="{572AF643-F6B3-4ECC-A30F-7EF8884C73F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8</xdr:row>
      <xdr:rowOff>0</xdr:rowOff>
    </xdr:from>
    <xdr:to>
      <xdr:col>9</xdr:col>
      <xdr:colOff>2667000</xdr:colOff>
      <xdr:row>8</xdr:row>
      <xdr:rowOff>0</xdr:rowOff>
    </xdr:to>
    <xdr:sp macro="" textlink="">
      <xdr:nvSpPr>
        <xdr:cNvPr id="10243" name="Option Button 3" hidden="1">
          <a:extLst>
            <a:ext uri="{63B3BB69-23CF-44E3-9099-C40C66FF867C}">
              <a14:compatExt xmlns:a14="http://schemas.microsoft.com/office/drawing/2010/main" spid="_x0000_s10243"/>
            </a:ext>
            <a:ext uri="{FF2B5EF4-FFF2-40B4-BE49-F238E27FC236}">
              <a16:creationId xmlns:a16="http://schemas.microsoft.com/office/drawing/2014/main" id="{D05C6233-C386-43BE-A1F8-AD6EAB1CF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8</xdr:row>
      <xdr:rowOff>0</xdr:rowOff>
    </xdr:from>
    <xdr:to>
      <xdr:col>10</xdr:col>
      <xdr:colOff>2609850</xdr:colOff>
      <xdr:row>8</xdr:row>
      <xdr:rowOff>0</xdr:rowOff>
    </xdr:to>
    <xdr:sp macro="" textlink="">
      <xdr:nvSpPr>
        <xdr:cNvPr id="10244" name="Option Button 4" hidden="1">
          <a:extLst>
            <a:ext uri="{63B3BB69-23CF-44E3-9099-C40C66FF867C}">
              <a14:compatExt xmlns:a14="http://schemas.microsoft.com/office/drawing/2010/main" spid="_x0000_s10244"/>
            </a:ext>
            <a:ext uri="{FF2B5EF4-FFF2-40B4-BE49-F238E27FC236}">
              <a16:creationId xmlns:a16="http://schemas.microsoft.com/office/drawing/2014/main" id="{BDC580CF-3A28-4CA2-8987-22AECECB46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8</xdr:row>
      <xdr:rowOff>0</xdr:rowOff>
    </xdr:from>
    <xdr:to>
      <xdr:col>11</xdr:col>
      <xdr:colOff>2686050</xdr:colOff>
      <xdr:row>8</xdr:row>
      <xdr:rowOff>0</xdr:rowOff>
    </xdr:to>
    <xdr:sp macro="" textlink="">
      <xdr:nvSpPr>
        <xdr:cNvPr id="10245" name="Option Button 5" hidden="1">
          <a:extLst>
            <a:ext uri="{63B3BB69-23CF-44E3-9099-C40C66FF867C}">
              <a14:compatExt xmlns:a14="http://schemas.microsoft.com/office/drawing/2010/main" spid="_x0000_s10245"/>
            </a:ext>
            <a:ext uri="{FF2B5EF4-FFF2-40B4-BE49-F238E27FC236}">
              <a16:creationId xmlns:a16="http://schemas.microsoft.com/office/drawing/2014/main" id="{4F2F5FCF-4C60-4A02-BADE-BEB3BC0EA5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6" name="Group Box 6" hidden="1">
          <a:extLst>
            <a:ext uri="{63B3BB69-23CF-44E3-9099-C40C66FF867C}">
              <a14:compatExt xmlns:a14="http://schemas.microsoft.com/office/drawing/2010/main" spid="_x0000_s10246"/>
            </a:ext>
            <a:ext uri="{FF2B5EF4-FFF2-40B4-BE49-F238E27FC236}">
              <a16:creationId xmlns:a16="http://schemas.microsoft.com/office/drawing/2014/main" id="{9086D6C4-5ED6-44B5-9A28-63D513FF42C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57150</xdr:colOff>
      <xdr:row>12</xdr:row>
      <xdr:rowOff>0</xdr:rowOff>
    </xdr:from>
    <xdr:to>
      <xdr:col>12</xdr:col>
      <xdr:colOff>19050</xdr:colOff>
      <xdr:row>14</xdr:row>
      <xdr:rowOff>0</xdr:rowOff>
    </xdr:to>
    <xdr:sp macro="" textlink="">
      <xdr:nvSpPr>
        <xdr:cNvPr id="10247" name="Group Box 7" hidden="1">
          <a:extLst>
            <a:ext uri="{63B3BB69-23CF-44E3-9099-C40C66FF867C}">
              <a14:compatExt xmlns:a14="http://schemas.microsoft.com/office/drawing/2010/main" spid="_x0000_s10247"/>
            </a:ext>
            <a:ext uri="{FF2B5EF4-FFF2-40B4-BE49-F238E27FC236}">
              <a16:creationId xmlns:a16="http://schemas.microsoft.com/office/drawing/2014/main" id="{CBAE9903-95C9-4600-A689-5CD702A01356}"/>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48" name="Option Button 8" hidden="1">
          <a:extLst>
            <a:ext uri="{63B3BB69-23CF-44E3-9099-C40C66FF867C}">
              <a14:compatExt xmlns:a14="http://schemas.microsoft.com/office/drawing/2010/main" spid="_x0000_s10248"/>
            </a:ext>
            <a:ext uri="{FF2B5EF4-FFF2-40B4-BE49-F238E27FC236}">
              <a16:creationId xmlns:a16="http://schemas.microsoft.com/office/drawing/2014/main" id="{0BB9B81B-E7F8-4747-8A97-B9EC181F34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49" name="Option Button 9" hidden="1">
          <a:extLst>
            <a:ext uri="{63B3BB69-23CF-44E3-9099-C40C66FF867C}">
              <a14:compatExt xmlns:a14="http://schemas.microsoft.com/office/drawing/2010/main" spid="_x0000_s10249"/>
            </a:ext>
            <a:ext uri="{FF2B5EF4-FFF2-40B4-BE49-F238E27FC236}">
              <a16:creationId xmlns:a16="http://schemas.microsoft.com/office/drawing/2014/main" id="{5A881404-17E1-46E7-9B7D-BFED560751B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0" name="Option Button 10" hidden="1">
          <a:extLst>
            <a:ext uri="{63B3BB69-23CF-44E3-9099-C40C66FF867C}">
              <a14:compatExt xmlns:a14="http://schemas.microsoft.com/office/drawing/2010/main" spid="_x0000_s10250"/>
            </a:ext>
            <a:ext uri="{FF2B5EF4-FFF2-40B4-BE49-F238E27FC236}">
              <a16:creationId xmlns:a16="http://schemas.microsoft.com/office/drawing/2014/main" id="{076FE8BC-C102-4237-8DB6-1F64D58CD4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1" name="Option Button 11" hidden="1">
          <a:extLst>
            <a:ext uri="{63B3BB69-23CF-44E3-9099-C40C66FF867C}">
              <a14:compatExt xmlns:a14="http://schemas.microsoft.com/office/drawing/2010/main" spid="_x0000_s10251"/>
            </a:ext>
            <a:ext uri="{FF2B5EF4-FFF2-40B4-BE49-F238E27FC236}">
              <a16:creationId xmlns:a16="http://schemas.microsoft.com/office/drawing/2014/main" id="{98258075-F204-4C7F-A063-BA7ECB71AC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1562100</xdr:colOff>
      <xdr:row>12</xdr:row>
      <xdr:rowOff>0</xdr:rowOff>
    </xdr:from>
    <xdr:to>
      <xdr:col>8</xdr:col>
      <xdr:colOff>2609850</xdr:colOff>
      <xdr:row>13</xdr:row>
      <xdr:rowOff>19050</xdr:rowOff>
    </xdr:to>
    <xdr:sp macro="" textlink="">
      <xdr:nvSpPr>
        <xdr:cNvPr id="10252" name="Option Button 12" hidden="1">
          <a:extLst>
            <a:ext uri="{63B3BB69-23CF-44E3-9099-C40C66FF867C}">
              <a14:compatExt xmlns:a14="http://schemas.microsoft.com/office/drawing/2010/main" spid="_x0000_s10252"/>
            </a:ext>
            <a:ext uri="{FF2B5EF4-FFF2-40B4-BE49-F238E27FC236}">
              <a16:creationId xmlns:a16="http://schemas.microsoft.com/office/drawing/2014/main" id="{3A1F91D5-FEC2-4582-9850-21C7C8289F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12</xdr:row>
      <xdr:rowOff>0</xdr:rowOff>
    </xdr:from>
    <xdr:to>
      <xdr:col>9</xdr:col>
      <xdr:colOff>2667000</xdr:colOff>
      <xdr:row>13</xdr:row>
      <xdr:rowOff>19050</xdr:rowOff>
    </xdr:to>
    <xdr:sp macro="" textlink="">
      <xdr:nvSpPr>
        <xdr:cNvPr id="10253" name="Option Button 13" hidden="1">
          <a:extLst>
            <a:ext uri="{63B3BB69-23CF-44E3-9099-C40C66FF867C}">
              <a14:compatExt xmlns:a14="http://schemas.microsoft.com/office/drawing/2010/main" spid="_x0000_s10253"/>
            </a:ext>
            <a:ext uri="{FF2B5EF4-FFF2-40B4-BE49-F238E27FC236}">
              <a16:creationId xmlns:a16="http://schemas.microsoft.com/office/drawing/2014/main" id="{734ED024-E2C1-4A88-B914-94ADAF2D2A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12</xdr:row>
      <xdr:rowOff>0</xdr:rowOff>
    </xdr:from>
    <xdr:to>
      <xdr:col>10</xdr:col>
      <xdr:colOff>2609850</xdr:colOff>
      <xdr:row>13</xdr:row>
      <xdr:rowOff>19050</xdr:rowOff>
    </xdr:to>
    <xdr:sp macro="" textlink="">
      <xdr:nvSpPr>
        <xdr:cNvPr id="10254" name="Option Button 14" hidden="1">
          <a:extLst>
            <a:ext uri="{63B3BB69-23CF-44E3-9099-C40C66FF867C}">
              <a14:compatExt xmlns:a14="http://schemas.microsoft.com/office/drawing/2010/main" spid="_x0000_s10254"/>
            </a:ext>
            <a:ext uri="{FF2B5EF4-FFF2-40B4-BE49-F238E27FC236}">
              <a16:creationId xmlns:a16="http://schemas.microsoft.com/office/drawing/2014/main" id="{B9BC7A4B-6D53-44A6-AB48-56459ABD8ED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12</xdr:row>
      <xdr:rowOff>0</xdr:rowOff>
    </xdr:from>
    <xdr:to>
      <xdr:col>11</xdr:col>
      <xdr:colOff>2686050</xdr:colOff>
      <xdr:row>13</xdr:row>
      <xdr:rowOff>19050</xdr:rowOff>
    </xdr:to>
    <xdr:sp macro="" textlink="">
      <xdr:nvSpPr>
        <xdr:cNvPr id="10255" name="Option Button 15" hidden="1">
          <a:extLst>
            <a:ext uri="{63B3BB69-23CF-44E3-9099-C40C66FF867C}">
              <a14:compatExt xmlns:a14="http://schemas.microsoft.com/office/drawing/2010/main" spid="_x0000_s10255"/>
            </a:ext>
            <a:ext uri="{FF2B5EF4-FFF2-40B4-BE49-F238E27FC236}">
              <a16:creationId xmlns:a16="http://schemas.microsoft.com/office/drawing/2014/main" id="{D71DC188-5B47-4421-BE4F-064F6C467D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14</xdr:row>
      <xdr:rowOff>0</xdr:rowOff>
    </xdr:from>
    <xdr:to>
      <xdr:col>12</xdr:col>
      <xdr:colOff>19050</xdr:colOff>
      <xdr:row>16</xdr:row>
      <xdr:rowOff>0</xdr:rowOff>
    </xdr:to>
    <xdr:sp macro="" textlink="">
      <xdr:nvSpPr>
        <xdr:cNvPr id="10256" name="Group Box 16" hidden="1">
          <a:extLst>
            <a:ext uri="{63B3BB69-23CF-44E3-9099-C40C66FF867C}">
              <a14:compatExt xmlns:a14="http://schemas.microsoft.com/office/drawing/2010/main" spid="_x0000_s10256"/>
            </a:ext>
            <a:ext uri="{FF2B5EF4-FFF2-40B4-BE49-F238E27FC236}">
              <a16:creationId xmlns:a16="http://schemas.microsoft.com/office/drawing/2014/main" id="{7C9A492A-5F19-41C7-986A-A632A6DA65AC}"/>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14</xdr:row>
      <xdr:rowOff>0</xdr:rowOff>
    </xdr:from>
    <xdr:to>
      <xdr:col>8</xdr:col>
      <xdr:colOff>2609850</xdr:colOff>
      <xdr:row>15</xdr:row>
      <xdr:rowOff>19050</xdr:rowOff>
    </xdr:to>
    <xdr:sp macro="" textlink="">
      <xdr:nvSpPr>
        <xdr:cNvPr id="10257" name="Option Button 17" hidden="1">
          <a:extLst>
            <a:ext uri="{63B3BB69-23CF-44E3-9099-C40C66FF867C}">
              <a14:compatExt xmlns:a14="http://schemas.microsoft.com/office/drawing/2010/main" spid="_x0000_s10257"/>
            </a:ext>
            <a:ext uri="{FF2B5EF4-FFF2-40B4-BE49-F238E27FC236}">
              <a16:creationId xmlns:a16="http://schemas.microsoft.com/office/drawing/2014/main" id="{6FC81041-632B-4D44-A691-22310AA9EB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14</xdr:row>
      <xdr:rowOff>0</xdr:rowOff>
    </xdr:from>
    <xdr:to>
      <xdr:col>9</xdr:col>
      <xdr:colOff>2667000</xdr:colOff>
      <xdr:row>15</xdr:row>
      <xdr:rowOff>19050</xdr:rowOff>
    </xdr:to>
    <xdr:sp macro="" textlink="">
      <xdr:nvSpPr>
        <xdr:cNvPr id="10258" name="Option Button 18" hidden="1">
          <a:extLst>
            <a:ext uri="{63B3BB69-23CF-44E3-9099-C40C66FF867C}">
              <a14:compatExt xmlns:a14="http://schemas.microsoft.com/office/drawing/2010/main" spid="_x0000_s10258"/>
            </a:ext>
            <a:ext uri="{FF2B5EF4-FFF2-40B4-BE49-F238E27FC236}">
              <a16:creationId xmlns:a16="http://schemas.microsoft.com/office/drawing/2014/main" id="{DEAF7F15-6457-4D04-BD7D-27478B1453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14</xdr:row>
      <xdr:rowOff>0</xdr:rowOff>
    </xdr:from>
    <xdr:to>
      <xdr:col>10</xdr:col>
      <xdr:colOff>2609850</xdr:colOff>
      <xdr:row>15</xdr:row>
      <xdr:rowOff>19050</xdr:rowOff>
    </xdr:to>
    <xdr:sp macro="" textlink="">
      <xdr:nvSpPr>
        <xdr:cNvPr id="10259" name="Option Button 19" hidden="1">
          <a:extLst>
            <a:ext uri="{63B3BB69-23CF-44E3-9099-C40C66FF867C}">
              <a14:compatExt xmlns:a14="http://schemas.microsoft.com/office/drawing/2010/main" spid="_x0000_s10259"/>
            </a:ext>
            <a:ext uri="{FF2B5EF4-FFF2-40B4-BE49-F238E27FC236}">
              <a16:creationId xmlns:a16="http://schemas.microsoft.com/office/drawing/2014/main" id="{70195AAD-9A37-4DC3-BF70-8EDB4926FD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14</xdr:row>
      <xdr:rowOff>0</xdr:rowOff>
    </xdr:from>
    <xdr:to>
      <xdr:col>11</xdr:col>
      <xdr:colOff>2686050</xdr:colOff>
      <xdr:row>15</xdr:row>
      <xdr:rowOff>19050</xdr:rowOff>
    </xdr:to>
    <xdr:sp macro="" textlink="">
      <xdr:nvSpPr>
        <xdr:cNvPr id="10260" name="Option Button 20" hidden="1">
          <a:extLst>
            <a:ext uri="{63B3BB69-23CF-44E3-9099-C40C66FF867C}">
              <a14:compatExt xmlns:a14="http://schemas.microsoft.com/office/drawing/2010/main" spid="_x0000_s10260"/>
            </a:ext>
            <a:ext uri="{FF2B5EF4-FFF2-40B4-BE49-F238E27FC236}">
              <a16:creationId xmlns:a16="http://schemas.microsoft.com/office/drawing/2014/main" id="{23E53A7D-9C6A-4ABA-99FF-0A313345707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17</xdr:row>
      <xdr:rowOff>28575</xdr:rowOff>
    </xdr:from>
    <xdr:to>
      <xdr:col>12</xdr:col>
      <xdr:colOff>19050</xdr:colOff>
      <xdr:row>19</xdr:row>
      <xdr:rowOff>28575</xdr:rowOff>
    </xdr:to>
    <xdr:sp macro="" textlink="">
      <xdr:nvSpPr>
        <xdr:cNvPr id="10261" name="Group Box 21" hidden="1">
          <a:extLst>
            <a:ext uri="{63B3BB69-23CF-44E3-9099-C40C66FF867C}">
              <a14:compatExt xmlns:a14="http://schemas.microsoft.com/office/drawing/2010/main" spid="_x0000_s10261"/>
            </a:ext>
            <a:ext uri="{FF2B5EF4-FFF2-40B4-BE49-F238E27FC236}">
              <a16:creationId xmlns:a16="http://schemas.microsoft.com/office/drawing/2014/main" id="{EF44DA85-334A-4185-9A4F-64649E733629}"/>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17</xdr:row>
      <xdr:rowOff>104775</xdr:rowOff>
    </xdr:from>
    <xdr:to>
      <xdr:col>8</xdr:col>
      <xdr:colOff>2609850</xdr:colOff>
      <xdr:row>18</xdr:row>
      <xdr:rowOff>123825</xdr:rowOff>
    </xdr:to>
    <xdr:sp macro="" textlink="">
      <xdr:nvSpPr>
        <xdr:cNvPr id="10262" name="Option Button 22" hidden="1">
          <a:extLst>
            <a:ext uri="{63B3BB69-23CF-44E3-9099-C40C66FF867C}">
              <a14:compatExt xmlns:a14="http://schemas.microsoft.com/office/drawing/2010/main" spid="_x0000_s10262"/>
            </a:ext>
            <a:ext uri="{FF2B5EF4-FFF2-40B4-BE49-F238E27FC236}">
              <a16:creationId xmlns:a16="http://schemas.microsoft.com/office/drawing/2014/main" id="{B451F844-2113-4FE1-8DDF-F0699261F4D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17</xdr:row>
      <xdr:rowOff>104775</xdr:rowOff>
    </xdr:from>
    <xdr:to>
      <xdr:col>9</xdr:col>
      <xdr:colOff>2667000</xdr:colOff>
      <xdr:row>18</xdr:row>
      <xdr:rowOff>123825</xdr:rowOff>
    </xdr:to>
    <xdr:sp macro="" textlink="">
      <xdr:nvSpPr>
        <xdr:cNvPr id="10263" name="Option Button 23" hidden="1">
          <a:extLst>
            <a:ext uri="{63B3BB69-23CF-44E3-9099-C40C66FF867C}">
              <a14:compatExt xmlns:a14="http://schemas.microsoft.com/office/drawing/2010/main" spid="_x0000_s10263"/>
            </a:ext>
            <a:ext uri="{FF2B5EF4-FFF2-40B4-BE49-F238E27FC236}">
              <a16:creationId xmlns:a16="http://schemas.microsoft.com/office/drawing/2014/main" id="{12B0894B-E12E-41F6-BD91-E0DAB866234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17</xdr:row>
      <xdr:rowOff>104775</xdr:rowOff>
    </xdr:from>
    <xdr:to>
      <xdr:col>10</xdr:col>
      <xdr:colOff>2609850</xdr:colOff>
      <xdr:row>18</xdr:row>
      <xdr:rowOff>123825</xdr:rowOff>
    </xdr:to>
    <xdr:sp macro="" textlink="">
      <xdr:nvSpPr>
        <xdr:cNvPr id="10264" name="Option Button 24" hidden="1">
          <a:extLst>
            <a:ext uri="{63B3BB69-23CF-44E3-9099-C40C66FF867C}">
              <a14:compatExt xmlns:a14="http://schemas.microsoft.com/office/drawing/2010/main" spid="_x0000_s10264"/>
            </a:ext>
            <a:ext uri="{FF2B5EF4-FFF2-40B4-BE49-F238E27FC236}">
              <a16:creationId xmlns:a16="http://schemas.microsoft.com/office/drawing/2014/main" id="{5224CA33-73CC-46F6-B396-DBD8C5C19BA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17</xdr:row>
      <xdr:rowOff>104775</xdr:rowOff>
    </xdr:from>
    <xdr:to>
      <xdr:col>11</xdr:col>
      <xdr:colOff>2686050</xdr:colOff>
      <xdr:row>18</xdr:row>
      <xdr:rowOff>123825</xdr:rowOff>
    </xdr:to>
    <xdr:sp macro="" textlink="">
      <xdr:nvSpPr>
        <xdr:cNvPr id="10265" name="Option Button 25" hidden="1">
          <a:extLst>
            <a:ext uri="{63B3BB69-23CF-44E3-9099-C40C66FF867C}">
              <a14:compatExt xmlns:a14="http://schemas.microsoft.com/office/drawing/2010/main" spid="_x0000_s10265"/>
            </a:ext>
            <a:ext uri="{FF2B5EF4-FFF2-40B4-BE49-F238E27FC236}">
              <a16:creationId xmlns:a16="http://schemas.microsoft.com/office/drawing/2014/main" id="{E8569144-511A-4166-826D-FD667B871D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23</xdr:row>
      <xdr:rowOff>0</xdr:rowOff>
    </xdr:from>
    <xdr:to>
      <xdr:col>12</xdr:col>
      <xdr:colOff>19050</xdr:colOff>
      <xdr:row>25</xdr:row>
      <xdr:rowOff>47625</xdr:rowOff>
    </xdr:to>
    <xdr:sp macro="" textlink="">
      <xdr:nvSpPr>
        <xdr:cNvPr id="10266" name="Group Box 26" hidden="1">
          <a:extLst>
            <a:ext uri="{63B3BB69-23CF-44E3-9099-C40C66FF867C}">
              <a14:compatExt xmlns:a14="http://schemas.microsoft.com/office/drawing/2010/main" spid="_x0000_s10266"/>
            </a:ext>
            <a:ext uri="{FF2B5EF4-FFF2-40B4-BE49-F238E27FC236}">
              <a16:creationId xmlns:a16="http://schemas.microsoft.com/office/drawing/2014/main" id="{99896EAA-5F7B-4804-9F90-DEA5BD5E5B8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23</xdr:row>
      <xdr:rowOff>0</xdr:rowOff>
    </xdr:from>
    <xdr:to>
      <xdr:col>8</xdr:col>
      <xdr:colOff>2609850</xdr:colOff>
      <xdr:row>24</xdr:row>
      <xdr:rowOff>19050</xdr:rowOff>
    </xdr:to>
    <xdr:sp macro="" textlink="">
      <xdr:nvSpPr>
        <xdr:cNvPr id="10267" name="Option Button 27" hidden="1">
          <a:extLst>
            <a:ext uri="{63B3BB69-23CF-44E3-9099-C40C66FF867C}">
              <a14:compatExt xmlns:a14="http://schemas.microsoft.com/office/drawing/2010/main" spid="_x0000_s10267"/>
            </a:ext>
            <a:ext uri="{FF2B5EF4-FFF2-40B4-BE49-F238E27FC236}">
              <a16:creationId xmlns:a16="http://schemas.microsoft.com/office/drawing/2014/main" id="{EDCB45C5-C6E4-4DEC-B2C3-14A5A89A3B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23</xdr:row>
      <xdr:rowOff>0</xdr:rowOff>
    </xdr:from>
    <xdr:to>
      <xdr:col>9</xdr:col>
      <xdr:colOff>2667000</xdr:colOff>
      <xdr:row>24</xdr:row>
      <xdr:rowOff>19050</xdr:rowOff>
    </xdr:to>
    <xdr:sp macro="" textlink="">
      <xdr:nvSpPr>
        <xdr:cNvPr id="10268" name="Option Button 28" hidden="1">
          <a:extLst>
            <a:ext uri="{63B3BB69-23CF-44E3-9099-C40C66FF867C}">
              <a14:compatExt xmlns:a14="http://schemas.microsoft.com/office/drawing/2010/main" spid="_x0000_s10268"/>
            </a:ext>
            <a:ext uri="{FF2B5EF4-FFF2-40B4-BE49-F238E27FC236}">
              <a16:creationId xmlns:a16="http://schemas.microsoft.com/office/drawing/2014/main" id="{186D20D9-A4A7-4AB3-AA8D-F155F54D1C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23</xdr:row>
      <xdr:rowOff>0</xdr:rowOff>
    </xdr:from>
    <xdr:to>
      <xdr:col>10</xdr:col>
      <xdr:colOff>2609850</xdr:colOff>
      <xdr:row>24</xdr:row>
      <xdr:rowOff>19050</xdr:rowOff>
    </xdr:to>
    <xdr:sp macro="" textlink="">
      <xdr:nvSpPr>
        <xdr:cNvPr id="10269" name="Option Button 29" hidden="1">
          <a:extLst>
            <a:ext uri="{63B3BB69-23CF-44E3-9099-C40C66FF867C}">
              <a14:compatExt xmlns:a14="http://schemas.microsoft.com/office/drawing/2010/main" spid="_x0000_s10269"/>
            </a:ext>
            <a:ext uri="{FF2B5EF4-FFF2-40B4-BE49-F238E27FC236}">
              <a16:creationId xmlns:a16="http://schemas.microsoft.com/office/drawing/2014/main" id="{88716E24-52DD-4956-B3D0-9537DE8609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23</xdr:row>
      <xdr:rowOff>0</xdr:rowOff>
    </xdr:from>
    <xdr:to>
      <xdr:col>11</xdr:col>
      <xdr:colOff>2686050</xdr:colOff>
      <xdr:row>24</xdr:row>
      <xdr:rowOff>19050</xdr:rowOff>
    </xdr:to>
    <xdr:sp macro="" textlink="">
      <xdr:nvSpPr>
        <xdr:cNvPr id="10270" name="Option Button 30" hidden="1">
          <a:extLst>
            <a:ext uri="{63B3BB69-23CF-44E3-9099-C40C66FF867C}">
              <a14:compatExt xmlns:a14="http://schemas.microsoft.com/office/drawing/2010/main" spid="_x0000_s10270"/>
            </a:ext>
            <a:ext uri="{FF2B5EF4-FFF2-40B4-BE49-F238E27FC236}">
              <a16:creationId xmlns:a16="http://schemas.microsoft.com/office/drawing/2014/main" id="{8CDFE338-84C6-4A3C-9548-5082C4405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31</xdr:row>
      <xdr:rowOff>28575</xdr:rowOff>
    </xdr:from>
    <xdr:to>
      <xdr:col>12</xdr:col>
      <xdr:colOff>19050</xdr:colOff>
      <xdr:row>33</xdr:row>
      <xdr:rowOff>28575</xdr:rowOff>
    </xdr:to>
    <xdr:sp macro="" textlink="">
      <xdr:nvSpPr>
        <xdr:cNvPr id="10271" name="Group Box 31" hidden="1">
          <a:extLst>
            <a:ext uri="{63B3BB69-23CF-44E3-9099-C40C66FF867C}">
              <a14:compatExt xmlns:a14="http://schemas.microsoft.com/office/drawing/2010/main" spid="_x0000_s10271"/>
            </a:ext>
            <a:ext uri="{FF2B5EF4-FFF2-40B4-BE49-F238E27FC236}">
              <a16:creationId xmlns:a16="http://schemas.microsoft.com/office/drawing/2014/main" id="{A60237A0-C45C-4205-8685-1BF2321CA723}"/>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31</xdr:row>
      <xdr:rowOff>104775</xdr:rowOff>
    </xdr:from>
    <xdr:to>
      <xdr:col>8</xdr:col>
      <xdr:colOff>2609850</xdr:colOff>
      <xdr:row>32</xdr:row>
      <xdr:rowOff>123825</xdr:rowOff>
    </xdr:to>
    <xdr:sp macro="" textlink="">
      <xdr:nvSpPr>
        <xdr:cNvPr id="10272" name="Option Button 32" hidden="1">
          <a:extLst>
            <a:ext uri="{63B3BB69-23CF-44E3-9099-C40C66FF867C}">
              <a14:compatExt xmlns:a14="http://schemas.microsoft.com/office/drawing/2010/main" spid="_x0000_s10272"/>
            </a:ext>
            <a:ext uri="{FF2B5EF4-FFF2-40B4-BE49-F238E27FC236}">
              <a16:creationId xmlns:a16="http://schemas.microsoft.com/office/drawing/2014/main" id="{308A4E2A-B3CD-42D8-A771-96EC5CE906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31</xdr:row>
      <xdr:rowOff>104775</xdr:rowOff>
    </xdr:from>
    <xdr:to>
      <xdr:col>9</xdr:col>
      <xdr:colOff>2667000</xdr:colOff>
      <xdr:row>32</xdr:row>
      <xdr:rowOff>123825</xdr:rowOff>
    </xdr:to>
    <xdr:sp macro="" textlink="">
      <xdr:nvSpPr>
        <xdr:cNvPr id="10273" name="Option Button 33" hidden="1">
          <a:extLst>
            <a:ext uri="{63B3BB69-23CF-44E3-9099-C40C66FF867C}">
              <a14:compatExt xmlns:a14="http://schemas.microsoft.com/office/drawing/2010/main" spid="_x0000_s10273"/>
            </a:ext>
            <a:ext uri="{FF2B5EF4-FFF2-40B4-BE49-F238E27FC236}">
              <a16:creationId xmlns:a16="http://schemas.microsoft.com/office/drawing/2014/main" id="{C7771018-26F8-424D-B529-A91E6C57CD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31</xdr:row>
      <xdr:rowOff>104775</xdr:rowOff>
    </xdr:from>
    <xdr:to>
      <xdr:col>10</xdr:col>
      <xdr:colOff>2609850</xdr:colOff>
      <xdr:row>32</xdr:row>
      <xdr:rowOff>123825</xdr:rowOff>
    </xdr:to>
    <xdr:sp macro="" textlink="">
      <xdr:nvSpPr>
        <xdr:cNvPr id="10274" name="Option Button 34" hidden="1">
          <a:extLst>
            <a:ext uri="{63B3BB69-23CF-44E3-9099-C40C66FF867C}">
              <a14:compatExt xmlns:a14="http://schemas.microsoft.com/office/drawing/2010/main" spid="_x0000_s10274"/>
            </a:ext>
            <a:ext uri="{FF2B5EF4-FFF2-40B4-BE49-F238E27FC236}">
              <a16:creationId xmlns:a16="http://schemas.microsoft.com/office/drawing/2014/main" id="{EEF01310-582B-468D-A364-96D400B3A66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31</xdr:row>
      <xdr:rowOff>104775</xdr:rowOff>
    </xdr:from>
    <xdr:to>
      <xdr:col>11</xdr:col>
      <xdr:colOff>2686050</xdr:colOff>
      <xdr:row>32</xdr:row>
      <xdr:rowOff>123825</xdr:rowOff>
    </xdr:to>
    <xdr:sp macro="" textlink="">
      <xdr:nvSpPr>
        <xdr:cNvPr id="10275" name="Option Button 35" hidden="1">
          <a:extLst>
            <a:ext uri="{63B3BB69-23CF-44E3-9099-C40C66FF867C}">
              <a14:compatExt xmlns:a14="http://schemas.microsoft.com/office/drawing/2010/main" spid="_x0000_s10275"/>
            </a:ext>
            <a:ext uri="{FF2B5EF4-FFF2-40B4-BE49-F238E27FC236}">
              <a16:creationId xmlns:a16="http://schemas.microsoft.com/office/drawing/2014/main" id="{FD0F5156-478F-4086-ACC2-B9F6105925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37</xdr:row>
      <xdr:rowOff>28575</xdr:rowOff>
    </xdr:from>
    <xdr:to>
      <xdr:col>12</xdr:col>
      <xdr:colOff>19050</xdr:colOff>
      <xdr:row>39</xdr:row>
      <xdr:rowOff>28575</xdr:rowOff>
    </xdr:to>
    <xdr:sp macro="" textlink="">
      <xdr:nvSpPr>
        <xdr:cNvPr id="10276" name="Group Box 36" hidden="1">
          <a:extLst>
            <a:ext uri="{63B3BB69-23CF-44E3-9099-C40C66FF867C}">
              <a14:compatExt xmlns:a14="http://schemas.microsoft.com/office/drawing/2010/main" spid="_x0000_s10276"/>
            </a:ext>
            <a:ext uri="{FF2B5EF4-FFF2-40B4-BE49-F238E27FC236}">
              <a16:creationId xmlns:a16="http://schemas.microsoft.com/office/drawing/2014/main" id="{863FAFFE-6749-4EBD-9664-E242E379725F}"/>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37</xdr:row>
      <xdr:rowOff>104775</xdr:rowOff>
    </xdr:from>
    <xdr:to>
      <xdr:col>8</xdr:col>
      <xdr:colOff>2609850</xdr:colOff>
      <xdr:row>38</xdr:row>
      <xdr:rowOff>123825</xdr:rowOff>
    </xdr:to>
    <xdr:sp macro="" textlink="">
      <xdr:nvSpPr>
        <xdr:cNvPr id="10277" name="Option Button 37" hidden="1">
          <a:extLst>
            <a:ext uri="{63B3BB69-23CF-44E3-9099-C40C66FF867C}">
              <a14:compatExt xmlns:a14="http://schemas.microsoft.com/office/drawing/2010/main" spid="_x0000_s10277"/>
            </a:ext>
            <a:ext uri="{FF2B5EF4-FFF2-40B4-BE49-F238E27FC236}">
              <a16:creationId xmlns:a16="http://schemas.microsoft.com/office/drawing/2014/main" id="{8D59162D-90C2-44D8-A4D0-330E239CAF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37</xdr:row>
      <xdr:rowOff>104775</xdr:rowOff>
    </xdr:from>
    <xdr:to>
      <xdr:col>9</xdr:col>
      <xdr:colOff>2667000</xdr:colOff>
      <xdr:row>38</xdr:row>
      <xdr:rowOff>123825</xdr:rowOff>
    </xdr:to>
    <xdr:sp macro="" textlink="">
      <xdr:nvSpPr>
        <xdr:cNvPr id="10278" name="Option Button 38" hidden="1">
          <a:extLst>
            <a:ext uri="{63B3BB69-23CF-44E3-9099-C40C66FF867C}">
              <a14:compatExt xmlns:a14="http://schemas.microsoft.com/office/drawing/2010/main" spid="_x0000_s10278"/>
            </a:ext>
            <a:ext uri="{FF2B5EF4-FFF2-40B4-BE49-F238E27FC236}">
              <a16:creationId xmlns:a16="http://schemas.microsoft.com/office/drawing/2014/main" id="{BB61EE88-F46A-469C-9C94-B86797B284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37</xdr:row>
      <xdr:rowOff>104775</xdr:rowOff>
    </xdr:from>
    <xdr:to>
      <xdr:col>10</xdr:col>
      <xdr:colOff>2609850</xdr:colOff>
      <xdr:row>38</xdr:row>
      <xdr:rowOff>123825</xdr:rowOff>
    </xdr:to>
    <xdr:sp macro="" textlink="">
      <xdr:nvSpPr>
        <xdr:cNvPr id="10279" name="Option Button 39" hidden="1">
          <a:extLst>
            <a:ext uri="{63B3BB69-23CF-44E3-9099-C40C66FF867C}">
              <a14:compatExt xmlns:a14="http://schemas.microsoft.com/office/drawing/2010/main" spid="_x0000_s10279"/>
            </a:ext>
            <a:ext uri="{FF2B5EF4-FFF2-40B4-BE49-F238E27FC236}">
              <a16:creationId xmlns:a16="http://schemas.microsoft.com/office/drawing/2014/main" id="{45DD9B1F-B63E-438D-9B4D-450DB7D1EA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37</xdr:row>
      <xdr:rowOff>104775</xdr:rowOff>
    </xdr:from>
    <xdr:to>
      <xdr:col>11</xdr:col>
      <xdr:colOff>2686050</xdr:colOff>
      <xdr:row>38</xdr:row>
      <xdr:rowOff>123825</xdr:rowOff>
    </xdr:to>
    <xdr:sp macro="" textlink="">
      <xdr:nvSpPr>
        <xdr:cNvPr id="10280" name="Option Button 40" hidden="1">
          <a:extLst>
            <a:ext uri="{63B3BB69-23CF-44E3-9099-C40C66FF867C}">
              <a14:compatExt xmlns:a14="http://schemas.microsoft.com/office/drawing/2010/main" spid="_x0000_s10280"/>
            </a:ext>
            <a:ext uri="{FF2B5EF4-FFF2-40B4-BE49-F238E27FC236}">
              <a16:creationId xmlns:a16="http://schemas.microsoft.com/office/drawing/2014/main" id="{4B5B68DE-CDAC-4CE2-9C95-E2774EE09E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42</xdr:row>
      <xdr:rowOff>28575</xdr:rowOff>
    </xdr:from>
    <xdr:to>
      <xdr:col>12</xdr:col>
      <xdr:colOff>19050</xdr:colOff>
      <xdr:row>44</xdr:row>
      <xdr:rowOff>28575</xdr:rowOff>
    </xdr:to>
    <xdr:sp macro="" textlink="">
      <xdr:nvSpPr>
        <xdr:cNvPr id="10281" name="Group Box 41" hidden="1">
          <a:extLst>
            <a:ext uri="{63B3BB69-23CF-44E3-9099-C40C66FF867C}">
              <a14:compatExt xmlns:a14="http://schemas.microsoft.com/office/drawing/2010/main" spid="_x0000_s10281"/>
            </a:ext>
            <a:ext uri="{FF2B5EF4-FFF2-40B4-BE49-F238E27FC236}">
              <a16:creationId xmlns:a16="http://schemas.microsoft.com/office/drawing/2014/main" id="{2CCE49A7-105B-4B43-AA65-1324825D846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42</xdr:row>
      <xdr:rowOff>104775</xdr:rowOff>
    </xdr:from>
    <xdr:to>
      <xdr:col>8</xdr:col>
      <xdr:colOff>2609850</xdr:colOff>
      <xdr:row>43</xdr:row>
      <xdr:rowOff>123825</xdr:rowOff>
    </xdr:to>
    <xdr:sp macro="" textlink="">
      <xdr:nvSpPr>
        <xdr:cNvPr id="10282" name="Option Button 42" hidden="1">
          <a:extLst>
            <a:ext uri="{63B3BB69-23CF-44E3-9099-C40C66FF867C}">
              <a14:compatExt xmlns:a14="http://schemas.microsoft.com/office/drawing/2010/main" spid="_x0000_s10282"/>
            </a:ext>
            <a:ext uri="{FF2B5EF4-FFF2-40B4-BE49-F238E27FC236}">
              <a16:creationId xmlns:a16="http://schemas.microsoft.com/office/drawing/2014/main" id="{692A9443-5063-493C-9B1C-547B7C59C2A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42</xdr:row>
      <xdr:rowOff>104775</xdr:rowOff>
    </xdr:from>
    <xdr:to>
      <xdr:col>9</xdr:col>
      <xdr:colOff>2667000</xdr:colOff>
      <xdr:row>43</xdr:row>
      <xdr:rowOff>123825</xdr:rowOff>
    </xdr:to>
    <xdr:sp macro="" textlink="">
      <xdr:nvSpPr>
        <xdr:cNvPr id="10283" name="Option Button 43" hidden="1">
          <a:extLst>
            <a:ext uri="{63B3BB69-23CF-44E3-9099-C40C66FF867C}">
              <a14:compatExt xmlns:a14="http://schemas.microsoft.com/office/drawing/2010/main" spid="_x0000_s10283"/>
            </a:ext>
            <a:ext uri="{FF2B5EF4-FFF2-40B4-BE49-F238E27FC236}">
              <a16:creationId xmlns:a16="http://schemas.microsoft.com/office/drawing/2014/main" id="{D3141B8A-6726-4BE1-83AA-904F58F354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42</xdr:row>
      <xdr:rowOff>104775</xdr:rowOff>
    </xdr:from>
    <xdr:to>
      <xdr:col>10</xdr:col>
      <xdr:colOff>2609850</xdr:colOff>
      <xdr:row>43</xdr:row>
      <xdr:rowOff>123825</xdr:rowOff>
    </xdr:to>
    <xdr:sp macro="" textlink="">
      <xdr:nvSpPr>
        <xdr:cNvPr id="10284" name="Option Button 44" hidden="1">
          <a:extLst>
            <a:ext uri="{63B3BB69-23CF-44E3-9099-C40C66FF867C}">
              <a14:compatExt xmlns:a14="http://schemas.microsoft.com/office/drawing/2010/main" spid="_x0000_s10284"/>
            </a:ext>
            <a:ext uri="{FF2B5EF4-FFF2-40B4-BE49-F238E27FC236}">
              <a16:creationId xmlns:a16="http://schemas.microsoft.com/office/drawing/2014/main" id="{1121C33E-E2AC-4FC1-858D-07262E67B1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42</xdr:row>
      <xdr:rowOff>104775</xdr:rowOff>
    </xdr:from>
    <xdr:to>
      <xdr:col>11</xdr:col>
      <xdr:colOff>2686050</xdr:colOff>
      <xdr:row>43</xdr:row>
      <xdr:rowOff>123825</xdr:rowOff>
    </xdr:to>
    <xdr:sp macro="" textlink="">
      <xdr:nvSpPr>
        <xdr:cNvPr id="10285" name="Option Button 45" hidden="1">
          <a:extLst>
            <a:ext uri="{63B3BB69-23CF-44E3-9099-C40C66FF867C}">
              <a14:compatExt xmlns:a14="http://schemas.microsoft.com/office/drawing/2010/main" spid="_x0000_s10285"/>
            </a:ext>
            <a:ext uri="{FF2B5EF4-FFF2-40B4-BE49-F238E27FC236}">
              <a16:creationId xmlns:a16="http://schemas.microsoft.com/office/drawing/2014/main" id="{21DE81FA-A9D4-45F1-982F-44169EA679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56</xdr:row>
      <xdr:rowOff>28575</xdr:rowOff>
    </xdr:from>
    <xdr:to>
      <xdr:col>12</xdr:col>
      <xdr:colOff>19050</xdr:colOff>
      <xdr:row>58</xdr:row>
      <xdr:rowOff>28575</xdr:rowOff>
    </xdr:to>
    <xdr:sp macro="" textlink="">
      <xdr:nvSpPr>
        <xdr:cNvPr id="10286" name="Group Box 46" hidden="1">
          <a:extLst>
            <a:ext uri="{63B3BB69-23CF-44E3-9099-C40C66FF867C}">
              <a14:compatExt xmlns:a14="http://schemas.microsoft.com/office/drawing/2010/main" spid="_x0000_s10286"/>
            </a:ext>
            <a:ext uri="{FF2B5EF4-FFF2-40B4-BE49-F238E27FC236}">
              <a16:creationId xmlns:a16="http://schemas.microsoft.com/office/drawing/2014/main" id="{C9016EEA-9B16-446F-AFB8-6F6FA24841AB}"/>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56</xdr:row>
      <xdr:rowOff>104775</xdr:rowOff>
    </xdr:from>
    <xdr:to>
      <xdr:col>8</xdr:col>
      <xdr:colOff>2609850</xdr:colOff>
      <xdr:row>57</xdr:row>
      <xdr:rowOff>123825</xdr:rowOff>
    </xdr:to>
    <xdr:sp macro="" textlink="">
      <xdr:nvSpPr>
        <xdr:cNvPr id="10287" name="Option Button 47" hidden="1">
          <a:extLst>
            <a:ext uri="{63B3BB69-23CF-44E3-9099-C40C66FF867C}">
              <a14:compatExt xmlns:a14="http://schemas.microsoft.com/office/drawing/2010/main" spid="_x0000_s10287"/>
            </a:ext>
            <a:ext uri="{FF2B5EF4-FFF2-40B4-BE49-F238E27FC236}">
              <a16:creationId xmlns:a16="http://schemas.microsoft.com/office/drawing/2014/main" id="{04F762D3-A83A-4D78-A5A7-C46B452993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56</xdr:row>
      <xdr:rowOff>104775</xdr:rowOff>
    </xdr:from>
    <xdr:to>
      <xdr:col>9</xdr:col>
      <xdr:colOff>2667000</xdr:colOff>
      <xdr:row>57</xdr:row>
      <xdr:rowOff>123825</xdr:rowOff>
    </xdr:to>
    <xdr:sp macro="" textlink="">
      <xdr:nvSpPr>
        <xdr:cNvPr id="10288" name="Option Button 48" hidden="1">
          <a:extLst>
            <a:ext uri="{63B3BB69-23CF-44E3-9099-C40C66FF867C}">
              <a14:compatExt xmlns:a14="http://schemas.microsoft.com/office/drawing/2010/main" spid="_x0000_s10288"/>
            </a:ext>
            <a:ext uri="{FF2B5EF4-FFF2-40B4-BE49-F238E27FC236}">
              <a16:creationId xmlns:a16="http://schemas.microsoft.com/office/drawing/2014/main" id="{9120C08E-769C-477D-89A4-0361FA92AF6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56</xdr:row>
      <xdr:rowOff>104775</xdr:rowOff>
    </xdr:from>
    <xdr:to>
      <xdr:col>10</xdr:col>
      <xdr:colOff>2609850</xdr:colOff>
      <xdr:row>57</xdr:row>
      <xdr:rowOff>123825</xdr:rowOff>
    </xdr:to>
    <xdr:sp macro="" textlink="">
      <xdr:nvSpPr>
        <xdr:cNvPr id="10289" name="Option Button 49" hidden="1">
          <a:extLst>
            <a:ext uri="{63B3BB69-23CF-44E3-9099-C40C66FF867C}">
              <a14:compatExt xmlns:a14="http://schemas.microsoft.com/office/drawing/2010/main" spid="_x0000_s10289"/>
            </a:ext>
            <a:ext uri="{FF2B5EF4-FFF2-40B4-BE49-F238E27FC236}">
              <a16:creationId xmlns:a16="http://schemas.microsoft.com/office/drawing/2014/main" id="{ED6AE13C-D677-4713-BA07-FEA2DBD5F00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56</xdr:row>
      <xdr:rowOff>104775</xdr:rowOff>
    </xdr:from>
    <xdr:to>
      <xdr:col>11</xdr:col>
      <xdr:colOff>2686050</xdr:colOff>
      <xdr:row>57</xdr:row>
      <xdr:rowOff>123825</xdr:rowOff>
    </xdr:to>
    <xdr:sp macro="" textlink="">
      <xdr:nvSpPr>
        <xdr:cNvPr id="10290" name="Option Button 50" hidden="1">
          <a:extLst>
            <a:ext uri="{63B3BB69-23CF-44E3-9099-C40C66FF867C}">
              <a14:compatExt xmlns:a14="http://schemas.microsoft.com/office/drawing/2010/main" spid="_x0000_s10290"/>
            </a:ext>
            <a:ext uri="{FF2B5EF4-FFF2-40B4-BE49-F238E27FC236}">
              <a16:creationId xmlns:a16="http://schemas.microsoft.com/office/drawing/2014/main" id="{DA2785C3-A535-44CC-B16D-A829BD555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60</xdr:row>
      <xdr:rowOff>28575</xdr:rowOff>
    </xdr:from>
    <xdr:to>
      <xdr:col>12</xdr:col>
      <xdr:colOff>19050</xdr:colOff>
      <xdr:row>62</xdr:row>
      <xdr:rowOff>28575</xdr:rowOff>
    </xdr:to>
    <xdr:sp macro="" textlink="">
      <xdr:nvSpPr>
        <xdr:cNvPr id="10291" name="Group Box 51" hidden="1">
          <a:extLst>
            <a:ext uri="{63B3BB69-23CF-44E3-9099-C40C66FF867C}">
              <a14:compatExt xmlns:a14="http://schemas.microsoft.com/office/drawing/2010/main" spid="_x0000_s10291"/>
            </a:ext>
            <a:ext uri="{FF2B5EF4-FFF2-40B4-BE49-F238E27FC236}">
              <a16:creationId xmlns:a16="http://schemas.microsoft.com/office/drawing/2014/main" id="{1FCC570E-D061-4093-94AA-0E3221AE929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60</xdr:row>
      <xdr:rowOff>104775</xdr:rowOff>
    </xdr:from>
    <xdr:to>
      <xdr:col>8</xdr:col>
      <xdr:colOff>2609850</xdr:colOff>
      <xdr:row>61</xdr:row>
      <xdr:rowOff>123825</xdr:rowOff>
    </xdr:to>
    <xdr:sp macro="" textlink="">
      <xdr:nvSpPr>
        <xdr:cNvPr id="10292" name="Option Button 52" hidden="1">
          <a:extLst>
            <a:ext uri="{63B3BB69-23CF-44E3-9099-C40C66FF867C}">
              <a14:compatExt xmlns:a14="http://schemas.microsoft.com/office/drawing/2010/main" spid="_x0000_s10292"/>
            </a:ext>
            <a:ext uri="{FF2B5EF4-FFF2-40B4-BE49-F238E27FC236}">
              <a16:creationId xmlns:a16="http://schemas.microsoft.com/office/drawing/2014/main" id="{915FCACA-A9D7-4C84-8803-306B2D037E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60</xdr:row>
      <xdr:rowOff>104775</xdr:rowOff>
    </xdr:from>
    <xdr:to>
      <xdr:col>9</xdr:col>
      <xdr:colOff>2667000</xdr:colOff>
      <xdr:row>61</xdr:row>
      <xdr:rowOff>123825</xdr:rowOff>
    </xdr:to>
    <xdr:sp macro="" textlink="">
      <xdr:nvSpPr>
        <xdr:cNvPr id="10293" name="Option Button 53" hidden="1">
          <a:extLst>
            <a:ext uri="{63B3BB69-23CF-44E3-9099-C40C66FF867C}">
              <a14:compatExt xmlns:a14="http://schemas.microsoft.com/office/drawing/2010/main" spid="_x0000_s10293"/>
            </a:ext>
            <a:ext uri="{FF2B5EF4-FFF2-40B4-BE49-F238E27FC236}">
              <a16:creationId xmlns:a16="http://schemas.microsoft.com/office/drawing/2014/main" id="{49B2B4C2-F13C-467F-BEDD-ECF0E09BB9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60</xdr:row>
      <xdr:rowOff>104775</xdr:rowOff>
    </xdr:from>
    <xdr:to>
      <xdr:col>10</xdr:col>
      <xdr:colOff>2609850</xdr:colOff>
      <xdr:row>61</xdr:row>
      <xdr:rowOff>123825</xdr:rowOff>
    </xdr:to>
    <xdr:sp macro="" textlink="">
      <xdr:nvSpPr>
        <xdr:cNvPr id="10294" name="Option Button 54" hidden="1">
          <a:extLst>
            <a:ext uri="{63B3BB69-23CF-44E3-9099-C40C66FF867C}">
              <a14:compatExt xmlns:a14="http://schemas.microsoft.com/office/drawing/2010/main" spid="_x0000_s10294"/>
            </a:ext>
            <a:ext uri="{FF2B5EF4-FFF2-40B4-BE49-F238E27FC236}">
              <a16:creationId xmlns:a16="http://schemas.microsoft.com/office/drawing/2014/main" id="{05A569C7-5252-4AAF-B103-F10F8B0C07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60</xdr:row>
      <xdr:rowOff>104775</xdr:rowOff>
    </xdr:from>
    <xdr:to>
      <xdr:col>11</xdr:col>
      <xdr:colOff>2686050</xdr:colOff>
      <xdr:row>61</xdr:row>
      <xdr:rowOff>123825</xdr:rowOff>
    </xdr:to>
    <xdr:sp macro="" textlink="">
      <xdr:nvSpPr>
        <xdr:cNvPr id="10295" name="Option Button 55" hidden="1">
          <a:extLst>
            <a:ext uri="{63B3BB69-23CF-44E3-9099-C40C66FF867C}">
              <a14:compatExt xmlns:a14="http://schemas.microsoft.com/office/drawing/2010/main" spid="_x0000_s10295"/>
            </a:ext>
            <a:ext uri="{FF2B5EF4-FFF2-40B4-BE49-F238E27FC236}">
              <a16:creationId xmlns:a16="http://schemas.microsoft.com/office/drawing/2014/main" id="{7C5C0497-B666-44A0-915F-7CB02A4B4F6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63</xdr:row>
      <xdr:rowOff>28575</xdr:rowOff>
    </xdr:from>
    <xdr:to>
      <xdr:col>12</xdr:col>
      <xdr:colOff>19050</xdr:colOff>
      <xdr:row>65</xdr:row>
      <xdr:rowOff>38100</xdr:rowOff>
    </xdr:to>
    <xdr:sp macro="" textlink="">
      <xdr:nvSpPr>
        <xdr:cNvPr id="10296" name="Group Box 56" hidden="1">
          <a:extLst>
            <a:ext uri="{63B3BB69-23CF-44E3-9099-C40C66FF867C}">
              <a14:compatExt xmlns:a14="http://schemas.microsoft.com/office/drawing/2010/main" spid="_x0000_s10296"/>
            </a:ext>
            <a:ext uri="{FF2B5EF4-FFF2-40B4-BE49-F238E27FC236}">
              <a16:creationId xmlns:a16="http://schemas.microsoft.com/office/drawing/2014/main" id="{000CE7C3-DE43-4008-B91F-33410573B3F5}"/>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63</xdr:row>
      <xdr:rowOff>104775</xdr:rowOff>
    </xdr:from>
    <xdr:to>
      <xdr:col>8</xdr:col>
      <xdr:colOff>2609850</xdr:colOff>
      <xdr:row>64</xdr:row>
      <xdr:rowOff>123825</xdr:rowOff>
    </xdr:to>
    <xdr:sp macro="" textlink="">
      <xdr:nvSpPr>
        <xdr:cNvPr id="10297" name="Option Button 57" hidden="1">
          <a:extLst>
            <a:ext uri="{63B3BB69-23CF-44E3-9099-C40C66FF867C}">
              <a14:compatExt xmlns:a14="http://schemas.microsoft.com/office/drawing/2010/main" spid="_x0000_s10297"/>
            </a:ext>
            <a:ext uri="{FF2B5EF4-FFF2-40B4-BE49-F238E27FC236}">
              <a16:creationId xmlns:a16="http://schemas.microsoft.com/office/drawing/2014/main" id="{128B5E11-21E5-485F-92FD-11064CE4743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63</xdr:row>
      <xdr:rowOff>104775</xdr:rowOff>
    </xdr:from>
    <xdr:to>
      <xdr:col>9</xdr:col>
      <xdr:colOff>2667000</xdr:colOff>
      <xdr:row>64</xdr:row>
      <xdr:rowOff>123825</xdr:rowOff>
    </xdr:to>
    <xdr:sp macro="" textlink="">
      <xdr:nvSpPr>
        <xdr:cNvPr id="10298" name="Option Button 58" hidden="1">
          <a:extLst>
            <a:ext uri="{63B3BB69-23CF-44E3-9099-C40C66FF867C}">
              <a14:compatExt xmlns:a14="http://schemas.microsoft.com/office/drawing/2010/main" spid="_x0000_s10298"/>
            </a:ext>
            <a:ext uri="{FF2B5EF4-FFF2-40B4-BE49-F238E27FC236}">
              <a16:creationId xmlns:a16="http://schemas.microsoft.com/office/drawing/2014/main" id="{08A95273-8FF7-4AB4-A00A-CE0ABAAD46A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63</xdr:row>
      <xdr:rowOff>104775</xdr:rowOff>
    </xdr:from>
    <xdr:to>
      <xdr:col>10</xdr:col>
      <xdr:colOff>2609850</xdr:colOff>
      <xdr:row>64</xdr:row>
      <xdr:rowOff>123825</xdr:rowOff>
    </xdr:to>
    <xdr:sp macro="" textlink="">
      <xdr:nvSpPr>
        <xdr:cNvPr id="10299" name="Option Button 59" hidden="1">
          <a:extLst>
            <a:ext uri="{63B3BB69-23CF-44E3-9099-C40C66FF867C}">
              <a14:compatExt xmlns:a14="http://schemas.microsoft.com/office/drawing/2010/main" spid="_x0000_s10299"/>
            </a:ext>
            <a:ext uri="{FF2B5EF4-FFF2-40B4-BE49-F238E27FC236}">
              <a16:creationId xmlns:a16="http://schemas.microsoft.com/office/drawing/2014/main" id="{B79EE8D5-4664-4D80-83AE-FED5BCA1BB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63</xdr:row>
      <xdr:rowOff>104775</xdr:rowOff>
    </xdr:from>
    <xdr:to>
      <xdr:col>11</xdr:col>
      <xdr:colOff>2686050</xdr:colOff>
      <xdr:row>64</xdr:row>
      <xdr:rowOff>123825</xdr:rowOff>
    </xdr:to>
    <xdr:sp macro="" textlink="">
      <xdr:nvSpPr>
        <xdr:cNvPr id="10300" name="Option Button 60" hidden="1">
          <a:extLst>
            <a:ext uri="{63B3BB69-23CF-44E3-9099-C40C66FF867C}">
              <a14:compatExt xmlns:a14="http://schemas.microsoft.com/office/drawing/2010/main" spid="_x0000_s10300"/>
            </a:ext>
            <a:ext uri="{FF2B5EF4-FFF2-40B4-BE49-F238E27FC236}">
              <a16:creationId xmlns:a16="http://schemas.microsoft.com/office/drawing/2014/main" id="{21DFA540-0CD3-4088-BF9E-CBBDF63FE8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8</xdr:col>
      <xdr:colOff>57150</xdr:colOff>
      <xdr:row>15</xdr:row>
      <xdr:rowOff>28575</xdr:rowOff>
    </xdr:from>
    <xdr:to>
      <xdr:col>12</xdr:col>
      <xdr:colOff>19050</xdr:colOff>
      <xdr:row>17</xdr:row>
      <xdr:rowOff>38100</xdr:rowOff>
    </xdr:to>
    <xdr:sp macro="" textlink="">
      <xdr:nvSpPr>
        <xdr:cNvPr id="10301" name="Group Box 61" hidden="1">
          <a:extLst>
            <a:ext uri="{63B3BB69-23CF-44E3-9099-C40C66FF867C}">
              <a14:compatExt xmlns:a14="http://schemas.microsoft.com/office/drawing/2010/main" spid="_x0000_s10301"/>
            </a:ext>
            <a:ext uri="{FF2B5EF4-FFF2-40B4-BE49-F238E27FC236}">
              <a16:creationId xmlns:a16="http://schemas.microsoft.com/office/drawing/2014/main" id="{8A1358AF-39F1-46FD-A660-9664B5A7F5DD}"/>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8</xdr:col>
      <xdr:colOff>1562100</xdr:colOff>
      <xdr:row>15</xdr:row>
      <xdr:rowOff>104775</xdr:rowOff>
    </xdr:from>
    <xdr:to>
      <xdr:col>8</xdr:col>
      <xdr:colOff>2609850</xdr:colOff>
      <xdr:row>16</xdr:row>
      <xdr:rowOff>123825</xdr:rowOff>
    </xdr:to>
    <xdr:sp macro="" textlink="">
      <xdr:nvSpPr>
        <xdr:cNvPr id="10302" name="Option Button 62" hidden="1">
          <a:extLst>
            <a:ext uri="{63B3BB69-23CF-44E3-9099-C40C66FF867C}">
              <a14:compatExt xmlns:a14="http://schemas.microsoft.com/office/drawing/2010/main" spid="_x0000_s10302"/>
            </a:ext>
            <a:ext uri="{FF2B5EF4-FFF2-40B4-BE49-F238E27FC236}">
              <a16:creationId xmlns:a16="http://schemas.microsoft.com/office/drawing/2014/main" id="{087DED41-80BB-4F50-B231-E4FD750F60B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9</xdr:col>
      <xdr:colOff>1619250</xdr:colOff>
      <xdr:row>15</xdr:row>
      <xdr:rowOff>104775</xdr:rowOff>
    </xdr:from>
    <xdr:to>
      <xdr:col>9</xdr:col>
      <xdr:colOff>2667000</xdr:colOff>
      <xdr:row>16</xdr:row>
      <xdr:rowOff>123825</xdr:rowOff>
    </xdr:to>
    <xdr:sp macro="" textlink="">
      <xdr:nvSpPr>
        <xdr:cNvPr id="10303" name="Option Button 63" hidden="1">
          <a:extLst>
            <a:ext uri="{63B3BB69-23CF-44E3-9099-C40C66FF867C}">
              <a14:compatExt xmlns:a14="http://schemas.microsoft.com/office/drawing/2010/main" spid="_x0000_s10303"/>
            </a:ext>
            <a:ext uri="{FF2B5EF4-FFF2-40B4-BE49-F238E27FC236}">
              <a16:creationId xmlns:a16="http://schemas.microsoft.com/office/drawing/2014/main" id="{27141253-24B8-41A1-9C44-B8BF8ADE10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1562100</xdr:colOff>
      <xdr:row>15</xdr:row>
      <xdr:rowOff>104775</xdr:rowOff>
    </xdr:from>
    <xdr:to>
      <xdr:col>10</xdr:col>
      <xdr:colOff>2609850</xdr:colOff>
      <xdr:row>16</xdr:row>
      <xdr:rowOff>123825</xdr:rowOff>
    </xdr:to>
    <xdr:sp macro="" textlink="">
      <xdr:nvSpPr>
        <xdr:cNvPr id="10304" name="Option Button 64" hidden="1">
          <a:extLst>
            <a:ext uri="{63B3BB69-23CF-44E3-9099-C40C66FF867C}">
              <a14:compatExt xmlns:a14="http://schemas.microsoft.com/office/drawing/2010/main" spid="_x0000_s10304"/>
            </a:ext>
            <a:ext uri="{FF2B5EF4-FFF2-40B4-BE49-F238E27FC236}">
              <a16:creationId xmlns:a16="http://schemas.microsoft.com/office/drawing/2014/main" id="{01BBA67C-721C-4FD4-A31A-A0BAD83775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11</xdr:col>
      <xdr:colOff>1638300</xdr:colOff>
      <xdr:row>15</xdr:row>
      <xdr:rowOff>104775</xdr:rowOff>
    </xdr:from>
    <xdr:to>
      <xdr:col>11</xdr:col>
      <xdr:colOff>2686050</xdr:colOff>
      <xdr:row>16</xdr:row>
      <xdr:rowOff>123825</xdr:rowOff>
    </xdr:to>
    <xdr:sp macro="" textlink="">
      <xdr:nvSpPr>
        <xdr:cNvPr id="10305" name="Option Button 65" hidden="1">
          <a:extLst>
            <a:ext uri="{63B3BB69-23CF-44E3-9099-C40C66FF867C}">
              <a14:compatExt xmlns:a14="http://schemas.microsoft.com/office/drawing/2010/main" spid="_x0000_s10305"/>
            </a:ext>
            <a:ext uri="{FF2B5EF4-FFF2-40B4-BE49-F238E27FC236}">
              <a16:creationId xmlns:a16="http://schemas.microsoft.com/office/drawing/2014/main" id="{3FB3CC98-E027-4178-B855-37EA58FC21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8</xdr:col>
      <xdr:colOff>57150</xdr:colOff>
      <xdr:row>44</xdr:row>
      <xdr:rowOff>28575</xdr:rowOff>
    </xdr:from>
    <xdr:ext cx="13420725" cy="381000"/>
    <xdr:sp macro="" textlink="">
      <xdr:nvSpPr>
        <xdr:cNvPr id="10306" name="Group Box 66" hidden="1">
          <a:extLst>
            <a:ext uri="{63B3BB69-23CF-44E3-9099-C40C66FF867C}">
              <a14:compatExt xmlns:a14="http://schemas.microsoft.com/office/drawing/2010/main" spid="_x0000_s10306"/>
            </a:ext>
            <a:ext uri="{FF2B5EF4-FFF2-40B4-BE49-F238E27FC236}">
              <a16:creationId xmlns:a16="http://schemas.microsoft.com/office/drawing/2014/main" id="{931BA8D5-BE32-4D21-BB37-4702F8B390C4}"/>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8</xdr:col>
      <xdr:colOff>1562100</xdr:colOff>
      <xdr:row>44</xdr:row>
      <xdr:rowOff>104775</xdr:rowOff>
    </xdr:from>
    <xdr:ext cx="1047750" cy="209550"/>
    <xdr:sp macro="" textlink="">
      <xdr:nvSpPr>
        <xdr:cNvPr id="10307" name="Option Button 67" hidden="1">
          <a:extLst>
            <a:ext uri="{63B3BB69-23CF-44E3-9099-C40C66FF867C}">
              <a14:compatExt xmlns:a14="http://schemas.microsoft.com/office/drawing/2010/main" spid="_x0000_s10307"/>
            </a:ext>
            <a:ext uri="{FF2B5EF4-FFF2-40B4-BE49-F238E27FC236}">
              <a16:creationId xmlns:a16="http://schemas.microsoft.com/office/drawing/2014/main" id="{10730A81-A136-488B-B8C9-076B8BB6AF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9</xdr:col>
      <xdr:colOff>1619250</xdr:colOff>
      <xdr:row>44</xdr:row>
      <xdr:rowOff>104775</xdr:rowOff>
    </xdr:from>
    <xdr:ext cx="1047750" cy="209550"/>
    <xdr:sp macro="" textlink="">
      <xdr:nvSpPr>
        <xdr:cNvPr id="10308" name="Option Button 68" hidden="1">
          <a:extLst>
            <a:ext uri="{63B3BB69-23CF-44E3-9099-C40C66FF867C}">
              <a14:compatExt xmlns:a14="http://schemas.microsoft.com/office/drawing/2010/main" spid="_x0000_s10308"/>
            </a:ext>
            <a:ext uri="{FF2B5EF4-FFF2-40B4-BE49-F238E27FC236}">
              <a16:creationId xmlns:a16="http://schemas.microsoft.com/office/drawing/2014/main" id="{B743537B-CD79-478D-BFC9-B8D94D3699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1562100</xdr:colOff>
      <xdr:row>44</xdr:row>
      <xdr:rowOff>104775</xdr:rowOff>
    </xdr:from>
    <xdr:ext cx="1047750" cy="209550"/>
    <xdr:sp macro="" textlink="">
      <xdr:nvSpPr>
        <xdr:cNvPr id="10309" name="Option Button 69" hidden="1">
          <a:extLst>
            <a:ext uri="{63B3BB69-23CF-44E3-9099-C40C66FF867C}">
              <a14:compatExt xmlns:a14="http://schemas.microsoft.com/office/drawing/2010/main" spid="_x0000_s10309"/>
            </a:ext>
            <a:ext uri="{FF2B5EF4-FFF2-40B4-BE49-F238E27FC236}">
              <a16:creationId xmlns:a16="http://schemas.microsoft.com/office/drawing/2014/main" id="{7FABD81D-8401-4DD6-BC35-5C26C7CF0F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11</xdr:col>
      <xdr:colOff>1638300</xdr:colOff>
      <xdr:row>44</xdr:row>
      <xdr:rowOff>104775</xdr:rowOff>
    </xdr:from>
    <xdr:ext cx="1047750" cy="209550"/>
    <xdr:sp macro="" textlink="">
      <xdr:nvSpPr>
        <xdr:cNvPr id="10310" name="Option Button 70" hidden="1">
          <a:extLst>
            <a:ext uri="{63B3BB69-23CF-44E3-9099-C40C66FF867C}">
              <a14:compatExt xmlns:a14="http://schemas.microsoft.com/office/drawing/2010/main" spid="_x0000_s10310"/>
            </a:ext>
            <a:ext uri="{FF2B5EF4-FFF2-40B4-BE49-F238E27FC236}">
              <a16:creationId xmlns:a16="http://schemas.microsoft.com/office/drawing/2014/main" id="{9AD7AB13-0CEE-40B3-A2D2-BE5429E82B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9</xdr:row>
      <xdr:rowOff>0</xdr:rowOff>
    </xdr:from>
    <xdr:to>
      <xdr:col>32</xdr:col>
      <xdr:colOff>6350</xdr:colOff>
      <xdr:row>9</xdr:row>
      <xdr:rowOff>381000</xdr:rowOff>
    </xdr:to>
    <xdr:sp macro="" textlink="">
      <xdr:nvSpPr>
        <xdr:cNvPr id="2068" name="Group Box 20" hidden="1">
          <a:extLst>
            <a:ext uri="{63B3BB69-23CF-44E3-9099-C40C66FF867C}">
              <a14:compatExt xmlns:a14="http://schemas.microsoft.com/office/drawing/2010/main"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78" name="Option Button 30" hidden="1">
          <a:extLst>
            <a:ext uri="{63B3BB69-23CF-44E3-9099-C40C66FF867C}">
              <a14:compatExt xmlns:a14="http://schemas.microsoft.com/office/drawing/2010/main" spid="_x0000_s2078"/>
            </a:ext>
            <a:ext uri="{FF2B5EF4-FFF2-40B4-BE49-F238E27FC236}">
              <a16:creationId xmlns:a16="http://schemas.microsoft.com/office/drawing/2014/main" id="{00000000-0008-0000-0200-00001E080000}"/>
            </a:ext>
            <a:ext uri="{147F2762-F138-4A5C-976F-8EAC2B608ADB}">
              <a16:predDERef xmlns:a16="http://schemas.microsoft.com/office/drawing/2014/main" pred="{00000000-0008-0000-0200-00001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0" name="Option Button 32" hidden="1">
          <a:extLst>
            <a:ext uri="{63B3BB69-23CF-44E3-9099-C40C66FF867C}">
              <a14:compatExt xmlns:a14="http://schemas.microsoft.com/office/drawing/2010/main" spid="_x0000_s2080"/>
            </a:ext>
            <a:ext uri="{FF2B5EF4-FFF2-40B4-BE49-F238E27FC236}">
              <a16:creationId xmlns:a16="http://schemas.microsoft.com/office/drawing/2014/main" id="{00000000-0008-0000-0200-000020080000}"/>
            </a:ext>
            <a:ext uri="{147F2762-F138-4A5C-976F-8EAC2B608ADB}">
              <a16:predDERef xmlns:a16="http://schemas.microsoft.com/office/drawing/2014/main" pred="{00000000-0008-0000-0200-00001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2" name="Option Button 34" hidden="1">
          <a:extLst>
            <a:ext uri="{63B3BB69-23CF-44E3-9099-C40C66FF867C}">
              <a14:compatExt xmlns:a14="http://schemas.microsoft.com/office/drawing/2010/main" spid="_x0000_s2082"/>
            </a:ext>
            <a:ext uri="{FF2B5EF4-FFF2-40B4-BE49-F238E27FC236}">
              <a16:creationId xmlns:a16="http://schemas.microsoft.com/office/drawing/2014/main" id="{00000000-0008-0000-0200-000022080000}"/>
            </a:ext>
            <a:ext uri="{147F2762-F138-4A5C-976F-8EAC2B608ADB}">
              <a16:predDERef xmlns:a16="http://schemas.microsoft.com/office/drawing/2014/main" pred="{00000000-0008-0000-02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xdr:row>
      <xdr:rowOff>0</xdr:rowOff>
    </xdr:from>
    <xdr:to>
      <xdr:col>11</xdr:col>
      <xdr:colOff>438150</xdr:colOff>
      <xdr:row>9</xdr:row>
      <xdr:rowOff>209550</xdr:rowOff>
    </xdr:to>
    <xdr:sp macro="" textlink="">
      <xdr:nvSpPr>
        <xdr:cNvPr id="2084" name="Option Button 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24080000}"/>
            </a:ext>
            <a:ext uri="{147F2762-F138-4A5C-976F-8EAC2B608ADB}">
              <a16:predDERef xmlns:a16="http://schemas.microsoft.com/office/drawing/2014/main" pred="{00000000-0008-0000-02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85" name="Group Box 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25080000}"/>
            </a:ext>
            <a:ext uri="{147F2762-F138-4A5C-976F-8EAC2B608ADB}">
              <a16:predDERef xmlns:a16="http://schemas.microsoft.com/office/drawing/2014/main" pre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32</xdr:col>
      <xdr:colOff>6350</xdr:colOff>
      <xdr:row>24</xdr:row>
      <xdr:rowOff>63500</xdr:rowOff>
    </xdr:to>
    <xdr:sp macro="" textlink="">
      <xdr:nvSpPr>
        <xdr:cNvPr id="2090" name="Group Box 42" hidden="1">
          <a:extLst>
            <a:ext uri="{63B3BB69-23CF-44E3-9099-C40C66FF867C}">
              <a14:compatExt xmlns:a14="http://schemas.microsoft.com/office/drawing/2010/main" spid="_x0000_s2090"/>
            </a:ext>
            <a:ext uri="{FF2B5EF4-FFF2-40B4-BE49-F238E27FC236}">
              <a16:creationId xmlns:a16="http://schemas.microsoft.com/office/drawing/2014/main" id="{00000000-0008-0000-0200-00002A080000}"/>
            </a:ext>
            <a:ext uri="{147F2762-F138-4A5C-976F-8EAC2B608ADB}">
              <a16:predDERef xmlns:a16="http://schemas.microsoft.com/office/drawing/2014/main" pred="{00000000-0008-0000-0200-000025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099" name="Option Button 51" hidden="1">
          <a:extLst>
            <a:ext uri="{63B3BB69-23CF-44E3-9099-C40C66FF867C}">
              <a14:compatExt xmlns:a14="http://schemas.microsoft.com/office/drawing/2010/main" spid="_x0000_s2099"/>
            </a:ext>
            <a:ext uri="{FF2B5EF4-FFF2-40B4-BE49-F238E27FC236}">
              <a16:creationId xmlns:a16="http://schemas.microsoft.com/office/drawing/2014/main" id="{00000000-0008-0000-0200-000033080000}"/>
            </a:ext>
            <a:ext uri="{147F2762-F138-4A5C-976F-8EAC2B608ADB}">
              <a16:predDERef xmlns:a16="http://schemas.microsoft.com/office/drawing/2014/main" pred="{00000000-0008-0000-0200-00002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0" name="Option Button 52" hidden="1">
          <a:extLst>
            <a:ext uri="{63B3BB69-23CF-44E3-9099-C40C66FF867C}">
              <a14:compatExt xmlns:a14="http://schemas.microsoft.com/office/drawing/2010/main" spid="_x0000_s2100"/>
            </a:ext>
            <a:ext uri="{FF2B5EF4-FFF2-40B4-BE49-F238E27FC236}">
              <a16:creationId xmlns:a16="http://schemas.microsoft.com/office/drawing/2014/main" id="{00000000-0008-0000-0200-000034080000}"/>
            </a:ext>
            <a:ext uri="{147F2762-F138-4A5C-976F-8EAC2B608ADB}">
              <a16:predDERef xmlns:a16="http://schemas.microsoft.com/office/drawing/2014/main" pred="{00000000-0008-0000-0200-00003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1" name="Option Button 53" hidden="1">
          <a:extLst>
            <a:ext uri="{63B3BB69-23CF-44E3-9099-C40C66FF867C}">
              <a14:compatExt xmlns:a14="http://schemas.microsoft.com/office/drawing/2010/main" spid="_x0000_s2101"/>
            </a:ext>
            <a:ext uri="{FF2B5EF4-FFF2-40B4-BE49-F238E27FC236}">
              <a16:creationId xmlns:a16="http://schemas.microsoft.com/office/drawing/2014/main" id="{00000000-0008-0000-0200-000035080000}"/>
            </a:ext>
            <a:ext uri="{147F2762-F138-4A5C-976F-8EAC2B608ADB}">
              <a16:predDERef xmlns:a16="http://schemas.microsoft.com/office/drawing/2014/main" pred="{00000000-0008-0000-0200-00003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2" name="Option Button 54" hidden="1">
          <a:extLst>
            <a:ext uri="{63B3BB69-23CF-44E3-9099-C40C66FF867C}">
              <a14:compatExt xmlns:a14="http://schemas.microsoft.com/office/drawing/2010/main" spid="_x0000_s2102"/>
            </a:ext>
            <a:ext uri="{FF2B5EF4-FFF2-40B4-BE49-F238E27FC236}">
              <a16:creationId xmlns:a16="http://schemas.microsoft.com/office/drawing/2014/main" id="{00000000-0008-0000-0200-000036080000}"/>
            </a:ext>
            <a:ext uri="{147F2762-F138-4A5C-976F-8EAC2B608ADB}">
              <a16:predDERef xmlns:a16="http://schemas.microsoft.com/office/drawing/2014/main" pred="{00000000-0008-0000-0200-00003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7" name="Option Button 59" hidden="1">
          <a:extLst>
            <a:ext uri="{63B3BB69-23CF-44E3-9099-C40C66FF867C}">
              <a14:compatExt xmlns:a14="http://schemas.microsoft.com/office/drawing/2010/main" spid="_x0000_s2107"/>
            </a:ext>
            <a:ext uri="{FF2B5EF4-FFF2-40B4-BE49-F238E27FC236}">
              <a16:creationId xmlns:a16="http://schemas.microsoft.com/office/drawing/2014/main" id="{00000000-0008-0000-0200-00003B080000}"/>
            </a:ext>
            <a:ext uri="{147F2762-F138-4A5C-976F-8EAC2B608ADB}">
              <a16:predDERef xmlns:a16="http://schemas.microsoft.com/office/drawing/2014/main" pred="{00000000-0008-0000-0200-00003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8" name="Option Button 60" hidden="1">
          <a:extLst>
            <a:ext uri="{63B3BB69-23CF-44E3-9099-C40C66FF867C}">
              <a14:compatExt xmlns:a14="http://schemas.microsoft.com/office/drawing/2010/main" spid="_x0000_s2108"/>
            </a:ext>
            <a:ext uri="{FF2B5EF4-FFF2-40B4-BE49-F238E27FC236}">
              <a16:creationId xmlns:a16="http://schemas.microsoft.com/office/drawing/2014/main" id="{00000000-0008-0000-0200-00003C080000}"/>
            </a:ext>
            <a:ext uri="{147F2762-F138-4A5C-976F-8EAC2B608ADB}">
              <a16:predDERef xmlns:a16="http://schemas.microsoft.com/office/drawing/2014/main" pred="{00000000-0008-0000-0200-00003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09" name="Option Button 61" hidden="1">
          <a:extLst>
            <a:ext uri="{63B3BB69-23CF-44E3-9099-C40C66FF867C}">
              <a14:compatExt xmlns:a14="http://schemas.microsoft.com/office/drawing/2010/main" spid="_x0000_s2109"/>
            </a:ext>
            <a:ext uri="{FF2B5EF4-FFF2-40B4-BE49-F238E27FC236}">
              <a16:creationId xmlns:a16="http://schemas.microsoft.com/office/drawing/2014/main" id="{00000000-0008-0000-0200-00003D080000}"/>
            </a:ext>
            <a:ext uri="{147F2762-F138-4A5C-976F-8EAC2B608ADB}">
              <a16:predDERef xmlns:a16="http://schemas.microsoft.com/office/drawing/2014/main" pred="{00000000-0008-0000-0200-00003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23</xdr:row>
      <xdr:rowOff>0</xdr:rowOff>
    </xdr:from>
    <xdr:to>
      <xdr:col>11</xdr:col>
      <xdr:colOff>438150</xdr:colOff>
      <xdr:row>23</xdr:row>
      <xdr:rowOff>209550</xdr:rowOff>
    </xdr:to>
    <xdr:sp macro="" textlink="">
      <xdr:nvSpPr>
        <xdr:cNvPr id="2110" name="Option Button 62" hidden="1">
          <a:extLst>
            <a:ext uri="{63B3BB69-23CF-44E3-9099-C40C66FF867C}">
              <a14:compatExt xmlns:a14="http://schemas.microsoft.com/office/drawing/2010/main" spid="_x0000_s2110"/>
            </a:ext>
            <a:ext uri="{FF2B5EF4-FFF2-40B4-BE49-F238E27FC236}">
              <a16:creationId xmlns:a16="http://schemas.microsoft.com/office/drawing/2014/main" id="{00000000-0008-0000-0200-00003E080000}"/>
            </a:ext>
            <a:ext uri="{147F2762-F138-4A5C-976F-8EAC2B608ADB}">
              <a16:predDERef xmlns:a16="http://schemas.microsoft.com/office/drawing/2014/main" pred="{00000000-0008-0000-0200-00003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32</xdr:col>
      <xdr:colOff>6350</xdr:colOff>
      <xdr:row>28</xdr:row>
      <xdr:rowOff>381000</xdr:rowOff>
    </xdr:to>
    <xdr:sp macro="" textlink="">
      <xdr:nvSpPr>
        <xdr:cNvPr id="2111" name="Group Box 63" hidden="1">
          <a:extLst>
            <a:ext uri="{63B3BB69-23CF-44E3-9099-C40C66FF867C}">
              <a14:compatExt xmlns:a14="http://schemas.microsoft.com/office/drawing/2010/main" spid="_x0000_s2111"/>
            </a:ext>
            <a:ext uri="{FF2B5EF4-FFF2-40B4-BE49-F238E27FC236}">
              <a16:creationId xmlns:a16="http://schemas.microsoft.com/office/drawing/2014/main" id="{00000000-0008-0000-0200-00003F080000}"/>
            </a:ext>
            <a:ext uri="{147F2762-F138-4A5C-976F-8EAC2B608ADB}">
              <a16:predDERef xmlns:a16="http://schemas.microsoft.com/office/drawing/2014/main" pred="{00000000-0008-0000-0200-00003E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2" name="Option Button 64" hidden="1">
          <a:extLst>
            <a:ext uri="{63B3BB69-23CF-44E3-9099-C40C66FF867C}">
              <a14:compatExt xmlns:a14="http://schemas.microsoft.com/office/drawing/2010/main" spid="_x0000_s2112"/>
            </a:ext>
            <a:ext uri="{FF2B5EF4-FFF2-40B4-BE49-F238E27FC236}">
              <a16:creationId xmlns:a16="http://schemas.microsoft.com/office/drawing/2014/main" id="{00000000-0008-0000-0200-000040080000}"/>
            </a:ext>
            <a:ext uri="{147F2762-F138-4A5C-976F-8EAC2B608ADB}">
              <a16:predDERef xmlns:a16="http://schemas.microsoft.com/office/drawing/2014/main" pred="{00000000-0008-0000-0200-00003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3" name="Option Button 65" hidden="1">
          <a:extLst>
            <a:ext uri="{63B3BB69-23CF-44E3-9099-C40C66FF867C}">
              <a14:compatExt xmlns:a14="http://schemas.microsoft.com/office/drawing/2010/main" spid="_x0000_s2113"/>
            </a:ext>
            <a:ext uri="{FF2B5EF4-FFF2-40B4-BE49-F238E27FC236}">
              <a16:creationId xmlns:a16="http://schemas.microsoft.com/office/drawing/2014/main" id="{00000000-0008-0000-0200-000041080000}"/>
            </a:ext>
            <a:ext uri="{147F2762-F138-4A5C-976F-8EAC2B608ADB}">
              <a16:predDERef xmlns:a16="http://schemas.microsoft.com/office/drawing/2014/main" pred="{00000000-0008-0000-0200-00004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4" name="Option Button 66" hidden="1">
          <a:extLst>
            <a:ext uri="{63B3BB69-23CF-44E3-9099-C40C66FF867C}">
              <a14:compatExt xmlns:a14="http://schemas.microsoft.com/office/drawing/2010/main" spid="_x0000_s2114"/>
            </a:ext>
            <a:ext uri="{FF2B5EF4-FFF2-40B4-BE49-F238E27FC236}">
              <a16:creationId xmlns:a16="http://schemas.microsoft.com/office/drawing/2014/main" id="{00000000-0008-0000-0200-000042080000}"/>
            </a:ext>
            <a:ext uri="{147F2762-F138-4A5C-976F-8EAC2B608ADB}">
              <a16:predDERef xmlns:a16="http://schemas.microsoft.com/office/drawing/2014/main" pred="{00000000-0008-0000-0200-00004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0</xdr:rowOff>
    </xdr:from>
    <xdr:to>
      <xdr:col>11</xdr:col>
      <xdr:colOff>438150</xdr:colOff>
      <xdr:row>28</xdr:row>
      <xdr:rowOff>209550</xdr:rowOff>
    </xdr:to>
    <xdr:sp macro="" textlink="">
      <xdr:nvSpPr>
        <xdr:cNvPr id="2115" name="Option Button 67" hidden="1">
          <a:extLst>
            <a:ext uri="{63B3BB69-23CF-44E3-9099-C40C66FF867C}">
              <a14:compatExt xmlns:a14="http://schemas.microsoft.com/office/drawing/2010/main" spid="_x0000_s2115"/>
            </a:ext>
            <a:ext uri="{FF2B5EF4-FFF2-40B4-BE49-F238E27FC236}">
              <a16:creationId xmlns:a16="http://schemas.microsoft.com/office/drawing/2014/main" id="{00000000-0008-0000-0200-000043080000}"/>
            </a:ext>
            <a:ext uri="{147F2762-F138-4A5C-976F-8EAC2B608ADB}">
              <a16:predDERef xmlns:a16="http://schemas.microsoft.com/office/drawing/2014/main" pred="{00000000-0008-0000-0200-00004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32</xdr:col>
      <xdr:colOff>6350</xdr:colOff>
      <xdr:row>45</xdr:row>
      <xdr:rowOff>64861</xdr:rowOff>
    </xdr:to>
    <xdr:sp macro="" textlink="">
      <xdr:nvSpPr>
        <xdr:cNvPr id="2116" name="Group Box 68" hidden="1">
          <a:extLst>
            <a:ext uri="{63B3BB69-23CF-44E3-9099-C40C66FF867C}">
              <a14:compatExt xmlns:a14="http://schemas.microsoft.com/office/drawing/2010/main" spid="_x0000_s2116"/>
            </a:ext>
            <a:ext uri="{FF2B5EF4-FFF2-40B4-BE49-F238E27FC236}">
              <a16:creationId xmlns:a16="http://schemas.microsoft.com/office/drawing/2014/main" id="{00000000-0008-0000-0200-000044080000}"/>
            </a:ext>
            <a:ext uri="{147F2762-F138-4A5C-976F-8EAC2B608ADB}">
              <a16:predDERef xmlns:a16="http://schemas.microsoft.com/office/drawing/2014/main" pred="{00000000-0008-0000-0200-000043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7" name="Option Button 69" hidden="1">
          <a:extLst>
            <a:ext uri="{63B3BB69-23CF-44E3-9099-C40C66FF867C}">
              <a14:compatExt xmlns:a14="http://schemas.microsoft.com/office/drawing/2010/main" spid="_x0000_s2117"/>
            </a:ext>
            <a:ext uri="{FF2B5EF4-FFF2-40B4-BE49-F238E27FC236}">
              <a16:creationId xmlns:a16="http://schemas.microsoft.com/office/drawing/2014/main" id="{00000000-0008-0000-0200-000045080000}"/>
            </a:ext>
            <a:ext uri="{147F2762-F138-4A5C-976F-8EAC2B608ADB}">
              <a16:predDERef xmlns:a16="http://schemas.microsoft.com/office/drawing/2014/main" pred="{00000000-0008-0000-0200-00004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8" name="Option Button 70" hidden="1">
          <a:extLst>
            <a:ext uri="{63B3BB69-23CF-44E3-9099-C40C66FF867C}">
              <a14:compatExt xmlns:a14="http://schemas.microsoft.com/office/drawing/2010/main" spid="_x0000_s2118"/>
            </a:ext>
            <a:ext uri="{FF2B5EF4-FFF2-40B4-BE49-F238E27FC236}">
              <a16:creationId xmlns:a16="http://schemas.microsoft.com/office/drawing/2014/main" id="{00000000-0008-0000-0200-000046080000}"/>
            </a:ext>
            <a:ext uri="{147F2762-F138-4A5C-976F-8EAC2B608ADB}">
              <a16:predDERef xmlns:a16="http://schemas.microsoft.com/office/drawing/2014/main" pred="{00000000-0008-0000-0200-00004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19" name="Option Button 71" hidden="1">
          <a:extLst>
            <a:ext uri="{63B3BB69-23CF-44E3-9099-C40C66FF867C}">
              <a14:compatExt xmlns:a14="http://schemas.microsoft.com/office/drawing/2010/main" spid="_x0000_s2119"/>
            </a:ext>
            <a:ext uri="{FF2B5EF4-FFF2-40B4-BE49-F238E27FC236}">
              <a16:creationId xmlns:a16="http://schemas.microsoft.com/office/drawing/2014/main" id="{00000000-0008-0000-0200-000047080000}"/>
            </a:ext>
            <a:ext uri="{147F2762-F138-4A5C-976F-8EAC2B608ADB}">
              <a16:predDERef xmlns:a16="http://schemas.microsoft.com/office/drawing/2014/main" pred="{00000000-0008-0000-0200-00004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44</xdr:row>
      <xdr:rowOff>0</xdr:rowOff>
    </xdr:from>
    <xdr:to>
      <xdr:col>11</xdr:col>
      <xdr:colOff>438150</xdr:colOff>
      <xdr:row>44</xdr:row>
      <xdr:rowOff>209550</xdr:rowOff>
    </xdr:to>
    <xdr:sp macro="" textlink="">
      <xdr:nvSpPr>
        <xdr:cNvPr id="2120" name="Option Button 72" hidden="1">
          <a:extLst>
            <a:ext uri="{63B3BB69-23CF-44E3-9099-C40C66FF867C}">
              <a14:compatExt xmlns:a14="http://schemas.microsoft.com/office/drawing/2010/main" spid="_x0000_s2120"/>
            </a:ext>
            <a:ext uri="{FF2B5EF4-FFF2-40B4-BE49-F238E27FC236}">
              <a16:creationId xmlns:a16="http://schemas.microsoft.com/office/drawing/2014/main" id="{00000000-0008-0000-0200-000048080000}"/>
            </a:ext>
            <a:ext uri="{147F2762-F138-4A5C-976F-8EAC2B608ADB}">
              <a16:predDERef xmlns:a16="http://schemas.microsoft.com/office/drawing/2014/main" pred="{00000000-0008-0000-0200-00004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32</xdr:col>
      <xdr:colOff>6350</xdr:colOff>
      <xdr:row>52</xdr:row>
      <xdr:rowOff>425450</xdr:rowOff>
    </xdr:to>
    <xdr:sp macro="" textlink="">
      <xdr:nvSpPr>
        <xdr:cNvPr id="31" name="Group Box 73" hidden="1">
          <a:extLst>
            <a:ext uri="{63B3BB69-23CF-44E3-9099-C40C66FF867C}">
              <a14:compatExt xmlns:a14="http://schemas.microsoft.com/office/drawing/2010/main" spid="_x0000_s2121"/>
            </a:ext>
            <a:ext uri="{FF2B5EF4-FFF2-40B4-BE49-F238E27FC236}">
              <a16:creationId xmlns:a16="http://schemas.microsoft.com/office/drawing/2014/main" id="{00000000-0008-0000-0200-000049080000}"/>
            </a:ext>
            <a:ext uri="{147F2762-F138-4A5C-976F-8EAC2B608ADB}">
              <a16:predDERef xmlns:a16="http://schemas.microsoft.com/office/drawing/2014/main" pre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30" name="Option Button 74" hidden="1">
          <a:extLst>
            <a:ext uri="{63B3BB69-23CF-44E3-9099-C40C66FF867C}">
              <a14:compatExt xmlns:a14="http://schemas.microsoft.com/office/drawing/2010/main" spid="_x0000_s2122"/>
            </a:ext>
            <a:ext uri="{FF2B5EF4-FFF2-40B4-BE49-F238E27FC236}">
              <a16:creationId xmlns:a16="http://schemas.microsoft.com/office/drawing/2014/main" id="{00000000-0008-0000-0200-00004A080000}"/>
            </a:ext>
            <a:ext uri="{147F2762-F138-4A5C-976F-8EAC2B608ADB}">
              <a16:predDERef xmlns:a16="http://schemas.microsoft.com/office/drawing/2014/main" pred="{00000000-0008-0000-0200-00004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9" name="Option Button 75" hidden="1">
          <a:extLst>
            <a:ext uri="{63B3BB69-23CF-44E3-9099-C40C66FF867C}">
              <a14:compatExt xmlns:a14="http://schemas.microsoft.com/office/drawing/2010/main" spid="_x0000_s2123"/>
            </a:ext>
            <a:ext uri="{FF2B5EF4-FFF2-40B4-BE49-F238E27FC236}">
              <a16:creationId xmlns:a16="http://schemas.microsoft.com/office/drawing/2014/main" id="{00000000-0008-0000-0200-00004B080000}"/>
            </a:ext>
            <a:ext uri="{147F2762-F138-4A5C-976F-8EAC2B608ADB}">
              <a16:predDERef xmlns:a16="http://schemas.microsoft.com/office/drawing/2014/main" pred="{00000000-0008-0000-0200-00004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8" name="Option Button 76" hidden="1">
          <a:extLst>
            <a:ext uri="{63B3BB69-23CF-44E3-9099-C40C66FF867C}">
              <a14:compatExt xmlns:a14="http://schemas.microsoft.com/office/drawing/2010/main" spid="_x0000_s2124"/>
            </a:ext>
            <a:ext uri="{FF2B5EF4-FFF2-40B4-BE49-F238E27FC236}">
              <a16:creationId xmlns:a16="http://schemas.microsoft.com/office/drawing/2014/main" id="{00000000-0008-0000-0200-00004C080000}"/>
            </a:ext>
            <a:ext uri="{147F2762-F138-4A5C-976F-8EAC2B608ADB}">
              <a16:predDERef xmlns:a16="http://schemas.microsoft.com/office/drawing/2014/main" pred="{00000000-0008-0000-0200-00004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52</xdr:row>
      <xdr:rowOff>0</xdr:rowOff>
    </xdr:from>
    <xdr:to>
      <xdr:col>11</xdr:col>
      <xdr:colOff>438150</xdr:colOff>
      <xdr:row>52</xdr:row>
      <xdr:rowOff>209550</xdr:rowOff>
    </xdr:to>
    <xdr:sp macro="" textlink="">
      <xdr:nvSpPr>
        <xdr:cNvPr id="27" name="Option Button 77" hidden="1">
          <a:extLst>
            <a:ext uri="{63B3BB69-23CF-44E3-9099-C40C66FF867C}">
              <a14:compatExt xmlns:a14="http://schemas.microsoft.com/office/drawing/2010/main" spid="_x0000_s2125"/>
            </a:ext>
            <a:ext uri="{FF2B5EF4-FFF2-40B4-BE49-F238E27FC236}">
              <a16:creationId xmlns:a16="http://schemas.microsoft.com/office/drawing/2014/main" id="{00000000-0008-0000-0200-00004D080000}"/>
            </a:ext>
            <a:ext uri="{147F2762-F138-4A5C-976F-8EAC2B608ADB}">
              <a16:predDERef xmlns:a16="http://schemas.microsoft.com/office/drawing/2014/main" pred="{00000000-0008-0000-0200-00004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32</xdr:col>
      <xdr:colOff>6350</xdr:colOff>
      <xdr:row>53</xdr:row>
      <xdr:rowOff>377825</xdr:rowOff>
    </xdr:to>
    <xdr:sp macro="" textlink="">
      <xdr:nvSpPr>
        <xdr:cNvPr id="26" name="Group Box 78" hidden="1">
          <a:extLst>
            <a:ext uri="{63B3BB69-23CF-44E3-9099-C40C66FF867C}">
              <a14:compatExt xmlns:a14="http://schemas.microsoft.com/office/drawing/2010/main" spid="_x0000_s2126"/>
            </a:ext>
            <a:ext uri="{FF2B5EF4-FFF2-40B4-BE49-F238E27FC236}">
              <a16:creationId xmlns:a16="http://schemas.microsoft.com/office/drawing/2014/main" id="{00000000-0008-0000-0200-00004E080000}"/>
            </a:ext>
            <a:ext uri="{147F2762-F138-4A5C-976F-8EAC2B608ADB}">
              <a16:predDERef xmlns:a16="http://schemas.microsoft.com/office/drawing/2014/main" pred="{00000000-0008-0000-0200-00004D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5" name="Option Button 79" hidden="1">
          <a:extLst>
            <a:ext uri="{63B3BB69-23CF-44E3-9099-C40C66FF867C}">
              <a14:compatExt xmlns:a14="http://schemas.microsoft.com/office/drawing/2010/main" spid="_x0000_s2127"/>
            </a:ext>
            <a:ext uri="{FF2B5EF4-FFF2-40B4-BE49-F238E27FC236}">
              <a16:creationId xmlns:a16="http://schemas.microsoft.com/office/drawing/2014/main" id="{00000000-0008-0000-0200-00004F080000}"/>
            </a:ext>
            <a:ext uri="{147F2762-F138-4A5C-976F-8EAC2B608ADB}">
              <a16:predDERef xmlns:a16="http://schemas.microsoft.com/office/drawing/2014/main" pred="{00000000-0008-0000-0200-00004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4" name="Option Button 80" hidden="1">
          <a:extLst>
            <a:ext uri="{63B3BB69-23CF-44E3-9099-C40C66FF867C}">
              <a14:compatExt xmlns:a14="http://schemas.microsoft.com/office/drawing/2010/main" spid="_x0000_s2128"/>
            </a:ext>
            <a:ext uri="{FF2B5EF4-FFF2-40B4-BE49-F238E27FC236}">
              <a16:creationId xmlns:a16="http://schemas.microsoft.com/office/drawing/2014/main" id="{00000000-0008-0000-0200-000050080000}"/>
            </a:ext>
            <a:ext uri="{147F2762-F138-4A5C-976F-8EAC2B608ADB}">
              <a16:predDERef xmlns:a16="http://schemas.microsoft.com/office/drawing/2014/main" pred="{00000000-0008-0000-0200-00004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3" name="Option Button 81" hidden="1">
          <a:extLst>
            <a:ext uri="{63B3BB69-23CF-44E3-9099-C40C66FF867C}">
              <a14:compatExt xmlns:a14="http://schemas.microsoft.com/office/drawing/2010/main" spid="_x0000_s2129"/>
            </a:ext>
            <a:ext uri="{FF2B5EF4-FFF2-40B4-BE49-F238E27FC236}">
              <a16:creationId xmlns:a16="http://schemas.microsoft.com/office/drawing/2014/main" id="{00000000-0008-0000-0200-000051080000}"/>
            </a:ext>
            <a:ext uri="{147F2762-F138-4A5C-976F-8EAC2B608ADB}">
              <a16:predDERef xmlns:a16="http://schemas.microsoft.com/office/drawing/2014/main" pred="{00000000-0008-0000-0200-00005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53</xdr:row>
      <xdr:rowOff>0</xdr:rowOff>
    </xdr:from>
    <xdr:to>
      <xdr:col>11</xdr:col>
      <xdr:colOff>438150</xdr:colOff>
      <xdr:row>53</xdr:row>
      <xdr:rowOff>206375</xdr:rowOff>
    </xdr:to>
    <xdr:sp macro="" textlink="">
      <xdr:nvSpPr>
        <xdr:cNvPr id="22" name="Option Button 82" hidden="1">
          <a:extLst>
            <a:ext uri="{63B3BB69-23CF-44E3-9099-C40C66FF867C}">
              <a14:compatExt xmlns:a14="http://schemas.microsoft.com/office/drawing/2010/main" spid="_x0000_s2130"/>
            </a:ext>
            <a:ext uri="{FF2B5EF4-FFF2-40B4-BE49-F238E27FC236}">
              <a16:creationId xmlns:a16="http://schemas.microsoft.com/office/drawing/2014/main" id="{00000000-0008-0000-0200-000052080000}"/>
            </a:ext>
            <a:ext uri="{147F2762-F138-4A5C-976F-8EAC2B608ADB}">
              <a16:predDERef xmlns:a16="http://schemas.microsoft.com/office/drawing/2014/main" pred="{00000000-0008-0000-0200-00005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28575</xdr:rowOff>
    </xdr:from>
    <xdr:to>
      <xdr:col>32</xdr:col>
      <xdr:colOff>6350</xdr:colOff>
      <xdr:row>54</xdr:row>
      <xdr:rowOff>406400</xdr:rowOff>
    </xdr:to>
    <xdr:sp macro="" textlink="">
      <xdr:nvSpPr>
        <xdr:cNvPr id="21" name="Group Box 83" hidden="1">
          <a:extLst>
            <a:ext uri="{63B3BB69-23CF-44E3-9099-C40C66FF867C}">
              <a14:compatExt xmlns:a14="http://schemas.microsoft.com/office/drawing/2010/main" spid="_x0000_s2131"/>
            </a:ext>
            <a:ext uri="{FF2B5EF4-FFF2-40B4-BE49-F238E27FC236}">
              <a16:creationId xmlns:a16="http://schemas.microsoft.com/office/drawing/2014/main" id="{00000000-0008-0000-0200-000053080000}"/>
            </a:ext>
            <a:ext uri="{147F2762-F138-4A5C-976F-8EAC2B608ADB}">
              <a16:predDERef xmlns:a16="http://schemas.microsoft.com/office/drawing/2014/main" pred="{00000000-0008-0000-0200-000052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20" name="Option Button 84" hidden="1">
          <a:extLst>
            <a:ext uri="{63B3BB69-23CF-44E3-9099-C40C66FF867C}">
              <a14:compatExt xmlns:a14="http://schemas.microsoft.com/office/drawing/2010/main" spid="_x0000_s2132"/>
            </a:ext>
            <a:ext uri="{FF2B5EF4-FFF2-40B4-BE49-F238E27FC236}">
              <a16:creationId xmlns:a16="http://schemas.microsoft.com/office/drawing/2014/main" id="{00000000-0008-0000-0200-000054080000}"/>
            </a:ext>
            <a:ext uri="{147F2762-F138-4A5C-976F-8EAC2B608ADB}">
              <a16:predDERef xmlns:a16="http://schemas.microsoft.com/office/drawing/2014/main" pred="{00000000-0008-0000-0200-00005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9" name="Option Button 85" hidden="1">
          <a:extLst>
            <a:ext uri="{63B3BB69-23CF-44E3-9099-C40C66FF867C}">
              <a14:compatExt xmlns:a14="http://schemas.microsoft.com/office/drawing/2010/main" spid="_x0000_s2133"/>
            </a:ext>
            <a:ext uri="{FF2B5EF4-FFF2-40B4-BE49-F238E27FC236}">
              <a16:creationId xmlns:a16="http://schemas.microsoft.com/office/drawing/2014/main" id="{00000000-0008-0000-0200-000055080000}"/>
            </a:ext>
            <a:ext uri="{147F2762-F138-4A5C-976F-8EAC2B608ADB}">
              <a16:predDERef xmlns:a16="http://schemas.microsoft.com/office/drawing/2014/main" pred="{00000000-0008-0000-0200-00005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8" name="Option Button 86" hidden="1">
          <a:extLst>
            <a:ext uri="{63B3BB69-23CF-44E3-9099-C40C66FF867C}">
              <a14:compatExt xmlns:a14="http://schemas.microsoft.com/office/drawing/2010/main" spid="_x0000_s2134"/>
            </a:ext>
            <a:ext uri="{FF2B5EF4-FFF2-40B4-BE49-F238E27FC236}">
              <a16:creationId xmlns:a16="http://schemas.microsoft.com/office/drawing/2014/main" id="{00000000-0008-0000-0200-000056080000}"/>
            </a:ext>
            <a:ext uri="{147F2762-F138-4A5C-976F-8EAC2B608ADB}">
              <a16:predDERef xmlns:a16="http://schemas.microsoft.com/office/drawing/2014/main" pred="{00000000-0008-0000-0200-00005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54</xdr:row>
      <xdr:rowOff>104775</xdr:rowOff>
    </xdr:from>
    <xdr:to>
      <xdr:col>11</xdr:col>
      <xdr:colOff>438150</xdr:colOff>
      <xdr:row>54</xdr:row>
      <xdr:rowOff>311150</xdr:rowOff>
    </xdr:to>
    <xdr:sp macro="" textlink="">
      <xdr:nvSpPr>
        <xdr:cNvPr id="17" name="Option Button 87" hidden="1">
          <a:extLst>
            <a:ext uri="{63B3BB69-23CF-44E3-9099-C40C66FF867C}">
              <a14:compatExt xmlns:a14="http://schemas.microsoft.com/office/drawing/2010/main" spid="_x0000_s2135"/>
            </a:ext>
            <a:ext uri="{FF2B5EF4-FFF2-40B4-BE49-F238E27FC236}">
              <a16:creationId xmlns:a16="http://schemas.microsoft.com/office/drawing/2014/main" id="{00000000-0008-0000-0200-000057080000}"/>
            </a:ext>
            <a:ext uri="{147F2762-F138-4A5C-976F-8EAC2B608ADB}">
              <a16:predDERef xmlns:a16="http://schemas.microsoft.com/office/drawing/2014/main" pred="{00000000-0008-0000-0200-00005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28575</xdr:rowOff>
    </xdr:from>
    <xdr:to>
      <xdr:col>32</xdr:col>
      <xdr:colOff>6350</xdr:colOff>
      <xdr:row>59</xdr:row>
      <xdr:rowOff>406400</xdr:rowOff>
    </xdr:to>
    <xdr:sp macro="" textlink="">
      <xdr:nvSpPr>
        <xdr:cNvPr id="16" name="Group Box 88" hidden="1">
          <a:extLst>
            <a:ext uri="{63B3BB69-23CF-44E3-9099-C40C66FF867C}">
              <a14:compatExt xmlns:a14="http://schemas.microsoft.com/office/drawing/2010/main" spid="_x0000_s2136"/>
            </a:ext>
            <a:ext uri="{FF2B5EF4-FFF2-40B4-BE49-F238E27FC236}">
              <a16:creationId xmlns:a16="http://schemas.microsoft.com/office/drawing/2014/main" id="{00000000-0008-0000-0200-000058080000}"/>
            </a:ext>
            <a:ext uri="{147F2762-F138-4A5C-976F-8EAC2B608ADB}">
              <a16:predDERef xmlns:a16="http://schemas.microsoft.com/office/drawing/2014/main" pred="{00000000-0008-0000-0200-000057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5" name="Option Button 89" hidden="1">
          <a:extLst>
            <a:ext uri="{63B3BB69-23CF-44E3-9099-C40C66FF867C}">
              <a14:compatExt xmlns:a14="http://schemas.microsoft.com/office/drawing/2010/main" spid="_x0000_s2137"/>
            </a:ext>
            <a:ext uri="{FF2B5EF4-FFF2-40B4-BE49-F238E27FC236}">
              <a16:creationId xmlns:a16="http://schemas.microsoft.com/office/drawing/2014/main" id="{00000000-0008-0000-0200-000059080000}"/>
            </a:ext>
            <a:ext uri="{147F2762-F138-4A5C-976F-8EAC2B608ADB}">
              <a16:predDERef xmlns:a16="http://schemas.microsoft.com/office/drawing/2014/main" pred="{00000000-0008-0000-0200-00005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4" name="Option Button 90" hidden="1">
          <a:extLst>
            <a:ext uri="{63B3BB69-23CF-44E3-9099-C40C66FF867C}">
              <a14:compatExt xmlns:a14="http://schemas.microsoft.com/office/drawing/2010/main" spid="_x0000_s2138"/>
            </a:ext>
            <a:ext uri="{FF2B5EF4-FFF2-40B4-BE49-F238E27FC236}">
              <a16:creationId xmlns:a16="http://schemas.microsoft.com/office/drawing/2014/main" id="{00000000-0008-0000-0200-00005A080000}"/>
            </a:ext>
            <a:ext uri="{147F2762-F138-4A5C-976F-8EAC2B608ADB}">
              <a16:predDERef xmlns:a16="http://schemas.microsoft.com/office/drawing/2014/main" pred="{00000000-0008-0000-0200-00005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3" name="Option Button 91" hidden="1">
          <a:extLst>
            <a:ext uri="{63B3BB69-23CF-44E3-9099-C40C66FF867C}">
              <a14:compatExt xmlns:a14="http://schemas.microsoft.com/office/drawing/2010/main" spid="_x0000_s2139"/>
            </a:ext>
            <a:ext uri="{FF2B5EF4-FFF2-40B4-BE49-F238E27FC236}">
              <a16:creationId xmlns:a16="http://schemas.microsoft.com/office/drawing/2014/main" id="{00000000-0008-0000-0200-00005B080000}"/>
            </a:ext>
            <a:ext uri="{147F2762-F138-4A5C-976F-8EAC2B608ADB}">
              <a16:predDERef xmlns:a16="http://schemas.microsoft.com/office/drawing/2014/main" pred="{00000000-0008-0000-0200-00005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59</xdr:row>
      <xdr:rowOff>104775</xdr:rowOff>
    </xdr:from>
    <xdr:to>
      <xdr:col>11</xdr:col>
      <xdr:colOff>438150</xdr:colOff>
      <xdr:row>59</xdr:row>
      <xdr:rowOff>311150</xdr:rowOff>
    </xdr:to>
    <xdr:sp macro="" textlink="">
      <xdr:nvSpPr>
        <xdr:cNvPr id="12" name="Option Button 92" hidden="1">
          <a:extLst>
            <a:ext uri="{63B3BB69-23CF-44E3-9099-C40C66FF867C}">
              <a14:compatExt xmlns:a14="http://schemas.microsoft.com/office/drawing/2010/main" spid="_x0000_s2140"/>
            </a:ext>
            <a:ext uri="{FF2B5EF4-FFF2-40B4-BE49-F238E27FC236}">
              <a16:creationId xmlns:a16="http://schemas.microsoft.com/office/drawing/2014/main" id="{00000000-0008-0000-0200-00005C080000}"/>
            </a:ext>
            <a:ext uri="{147F2762-F138-4A5C-976F-8EAC2B608ADB}">
              <a16:predDERef xmlns:a16="http://schemas.microsoft.com/office/drawing/2014/main" pred="{00000000-0008-0000-0200-00005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32</xdr:col>
      <xdr:colOff>6350</xdr:colOff>
      <xdr:row>98</xdr:row>
      <xdr:rowOff>64860</xdr:rowOff>
    </xdr:to>
    <xdr:sp macro="" textlink="">
      <xdr:nvSpPr>
        <xdr:cNvPr id="36" name="Group Box 93" hidden="1">
          <a:extLst>
            <a:ext uri="{63B3BB69-23CF-44E3-9099-C40C66FF867C}">
              <a14:compatExt xmlns:a14="http://schemas.microsoft.com/office/drawing/2010/main" spid="_x0000_s2141"/>
            </a:ext>
            <a:ext uri="{FF2B5EF4-FFF2-40B4-BE49-F238E27FC236}">
              <a16:creationId xmlns:a16="http://schemas.microsoft.com/office/drawing/2014/main" id="{00000000-0008-0000-0200-00005D080000}"/>
            </a:ext>
            <a:ext uri="{147F2762-F138-4A5C-976F-8EAC2B608ADB}">
              <a16:predDERef xmlns:a16="http://schemas.microsoft.com/office/drawing/2014/main" pred="{00000000-0008-0000-0200-00005C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5" name="Option Button 94" hidden="1">
          <a:extLst>
            <a:ext uri="{63B3BB69-23CF-44E3-9099-C40C66FF867C}">
              <a14:compatExt xmlns:a14="http://schemas.microsoft.com/office/drawing/2010/main" spid="_x0000_s2142"/>
            </a:ext>
            <a:ext uri="{FF2B5EF4-FFF2-40B4-BE49-F238E27FC236}">
              <a16:creationId xmlns:a16="http://schemas.microsoft.com/office/drawing/2014/main" id="{00000000-0008-0000-0200-00005E080000}"/>
            </a:ext>
            <a:ext uri="{147F2762-F138-4A5C-976F-8EAC2B608ADB}">
              <a16:predDERef xmlns:a16="http://schemas.microsoft.com/office/drawing/2014/main" pred="{00000000-0008-0000-0200-00005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4" name="Option Button 95" hidden="1">
          <a:extLst>
            <a:ext uri="{63B3BB69-23CF-44E3-9099-C40C66FF867C}">
              <a14:compatExt xmlns:a14="http://schemas.microsoft.com/office/drawing/2010/main" spid="_x0000_s2143"/>
            </a:ext>
            <a:ext uri="{FF2B5EF4-FFF2-40B4-BE49-F238E27FC236}">
              <a16:creationId xmlns:a16="http://schemas.microsoft.com/office/drawing/2014/main" id="{00000000-0008-0000-0200-00005F080000}"/>
            </a:ext>
            <a:ext uri="{147F2762-F138-4A5C-976F-8EAC2B608ADB}">
              <a16:predDERef xmlns:a16="http://schemas.microsoft.com/office/drawing/2014/main" pred="{00000000-0008-0000-0200-00005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3" name="Option Button 96"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0080000}"/>
            </a:ext>
            <a:ext uri="{147F2762-F138-4A5C-976F-8EAC2B608ADB}">
              <a16:predDERef xmlns:a16="http://schemas.microsoft.com/office/drawing/2014/main" pred="{00000000-0008-0000-0200-00005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97</xdr:row>
      <xdr:rowOff>0</xdr:rowOff>
    </xdr:from>
    <xdr:to>
      <xdr:col>11</xdr:col>
      <xdr:colOff>438150</xdr:colOff>
      <xdr:row>97</xdr:row>
      <xdr:rowOff>209550</xdr:rowOff>
    </xdr:to>
    <xdr:sp macro="" textlink="">
      <xdr:nvSpPr>
        <xdr:cNvPr id="32" name="Option Button 97"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1080000}"/>
            </a:ext>
            <a:ext uri="{147F2762-F138-4A5C-976F-8EAC2B608ADB}">
              <a16:predDERef xmlns:a16="http://schemas.microsoft.com/office/drawing/2014/main" pred="{00000000-0008-0000-0200-00006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28575</xdr:rowOff>
    </xdr:from>
    <xdr:to>
      <xdr:col>32</xdr:col>
      <xdr:colOff>6350</xdr:colOff>
      <xdr:row>100</xdr:row>
      <xdr:rowOff>406400</xdr:rowOff>
    </xdr:to>
    <xdr:sp macro="" textlink="">
      <xdr:nvSpPr>
        <xdr:cNvPr id="2146" name="Group Box 98"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62080000}"/>
            </a:ext>
            <a:ext uri="{147F2762-F138-4A5C-976F-8EAC2B608ADB}">
              <a16:predDERef xmlns:a16="http://schemas.microsoft.com/office/drawing/2014/main" pred="{00000000-0008-0000-0200-000061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7" name="Option Button 99"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63080000}"/>
            </a:ext>
            <a:ext uri="{147F2762-F138-4A5C-976F-8EAC2B608ADB}">
              <a16:predDERef xmlns:a16="http://schemas.microsoft.com/office/drawing/2014/main" pred="{00000000-0008-0000-0200-00006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8" name="Option Button 100"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64080000}"/>
            </a:ext>
            <a:ext uri="{147F2762-F138-4A5C-976F-8EAC2B608ADB}">
              <a16:predDERef xmlns:a16="http://schemas.microsoft.com/office/drawing/2014/main" pred="{00000000-0008-0000-0200-00006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49" name="Option Button 101"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65080000}"/>
            </a:ext>
            <a:ext uri="{147F2762-F138-4A5C-976F-8EAC2B608ADB}">
              <a16:predDERef xmlns:a16="http://schemas.microsoft.com/office/drawing/2014/main" pred="{00000000-0008-0000-0200-00006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100</xdr:row>
      <xdr:rowOff>104775</xdr:rowOff>
    </xdr:from>
    <xdr:to>
      <xdr:col>11</xdr:col>
      <xdr:colOff>438150</xdr:colOff>
      <xdr:row>100</xdr:row>
      <xdr:rowOff>311150</xdr:rowOff>
    </xdr:to>
    <xdr:sp macro="" textlink="">
      <xdr:nvSpPr>
        <xdr:cNvPr id="2150" name="Option Button 102"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66080000}"/>
            </a:ext>
            <a:ext uri="{147F2762-F138-4A5C-976F-8EAC2B608ADB}">
              <a16:predDERef xmlns:a16="http://schemas.microsoft.com/office/drawing/2014/main" pred="{00000000-0008-0000-0200-00006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28575</xdr:rowOff>
    </xdr:from>
    <xdr:to>
      <xdr:col>32</xdr:col>
      <xdr:colOff>6350</xdr:colOff>
      <xdr:row>105</xdr:row>
      <xdr:rowOff>419100</xdr:rowOff>
    </xdr:to>
    <xdr:sp macro="" textlink="">
      <xdr:nvSpPr>
        <xdr:cNvPr id="2151" name="Group Box 103"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67080000}"/>
            </a:ext>
            <a:ext uri="{147F2762-F138-4A5C-976F-8EAC2B608ADB}">
              <a16:predDERef xmlns:a16="http://schemas.microsoft.com/office/drawing/2014/main" pred="{00000000-0008-0000-0200-000066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2" name="Option Button 104"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68080000}"/>
            </a:ext>
            <a:ext uri="{147F2762-F138-4A5C-976F-8EAC2B608ADB}">
              <a16:predDERef xmlns:a16="http://schemas.microsoft.com/office/drawing/2014/main" pred="{00000000-0008-0000-0200-00006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3" name="Option Button 105"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69080000}"/>
            </a:ext>
            <a:ext uri="{147F2762-F138-4A5C-976F-8EAC2B608ADB}">
              <a16:predDERef xmlns:a16="http://schemas.microsoft.com/office/drawing/2014/main" pred="{00000000-0008-0000-0200-00006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4" name="Option Button 106"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6A080000}"/>
            </a:ext>
            <a:ext uri="{147F2762-F138-4A5C-976F-8EAC2B608ADB}">
              <a16:predDERef xmlns:a16="http://schemas.microsoft.com/office/drawing/2014/main" pred="{00000000-0008-0000-0200-00006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105</xdr:row>
      <xdr:rowOff>104775</xdr:rowOff>
    </xdr:from>
    <xdr:to>
      <xdr:col>11</xdr:col>
      <xdr:colOff>438150</xdr:colOff>
      <xdr:row>105</xdr:row>
      <xdr:rowOff>311150</xdr:rowOff>
    </xdr:to>
    <xdr:sp macro="" textlink="">
      <xdr:nvSpPr>
        <xdr:cNvPr id="2155" name="Option Button 107"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6B080000}"/>
            </a:ext>
            <a:ext uri="{147F2762-F138-4A5C-976F-8EAC2B608ADB}">
              <a16:predDERef xmlns:a16="http://schemas.microsoft.com/office/drawing/2014/main" pred="{00000000-0008-0000-0200-00006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28575</xdr:rowOff>
    </xdr:from>
    <xdr:to>
      <xdr:col>32</xdr:col>
      <xdr:colOff>6350</xdr:colOff>
      <xdr:row>28</xdr:row>
      <xdr:rowOff>419100</xdr:rowOff>
    </xdr:to>
    <xdr:sp macro="" textlink="">
      <xdr:nvSpPr>
        <xdr:cNvPr id="2156" name="Group Box 108"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6C080000}"/>
            </a:ext>
            <a:ext uri="{147F2762-F138-4A5C-976F-8EAC2B608ADB}">
              <a16:predDERef xmlns:a16="http://schemas.microsoft.com/office/drawing/2014/main" pred="{00000000-0008-0000-0200-00006B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7" name="Option Button 109"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6D080000}"/>
            </a:ext>
            <a:ext uri="{147F2762-F138-4A5C-976F-8EAC2B608ADB}">
              <a16:predDERef xmlns:a16="http://schemas.microsoft.com/office/drawing/2014/main" pred="{00000000-0008-0000-0200-00006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8" name="Option Button 110"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6E080000}"/>
            </a:ext>
            <a:ext uri="{147F2762-F138-4A5C-976F-8EAC2B608ADB}">
              <a16:predDERef xmlns:a16="http://schemas.microsoft.com/office/drawing/2014/main" pred="{00000000-0008-0000-0200-00006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59" name="Option Button 111"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6F080000}"/>
            </a:ext>
            <a:ext uri="{147F2762-F138-4A5C-976F-8EAC2B608ADB}">
              <a16:predDERef xmlns:a16="http://schemas.microsoft.com/office/drawing/2014/main" pred="{00000000-0008-0000-0200-00006E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twoCellAnchor editAs="oneCell">
    <xdr:from>
      <xdr:col>10</xdr:col>
      <xdr:colOff>0</xdr:colOff>
      <xdr:row>28</xdr:row>
      <xdr:rowOff>104775</xdr:rowOff>
    </xdr:from>
    <xdr:to>
      <xdr:col>11</xdr:col>
      <xdr:colOff>438150</xdr:colOff>
      <xdr:row>28</xdr:row>
      <xdr:rowOff>311150</xdr:rowOff>
    </xdr:to>
    <xdr:sp macro="" textlink="">
      <xdr:nvSpPr>
        <xdr:cNvPr id="2160" name="Option Button 112"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70080000}"/>
            </a:ext>
            <a:ext uri="{147F2762-F138-4A5C-976F-8EAC2B608ADB}">
              <a16:predDERef xmlns:a16="http://schemas.microsoft.com/office/drawing/2014/main" pred="{00000000-0008-0000-0200-00006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twoCellAnchor>
  <xdr:oneCellAnchor>
    <xdr:from>
      <xdr:col>10</xdr:col>
      <xdr:colOff>0</xdr:colOff>
      <xdr:row>66</xdr:row>
      <xdr:rowOff>28575</xdr:rowOff>
    </xdr:from>
    <xdr:ext cx="13420725" cy="381000"/>
    <xdr:sp macro="" textlink="">
      <xdr:nvSpPr>
        <xdr:cNvPr id="6" name="Group Box 113" hidden="1">
          <a:extLst>
            <a:ext uri="{63B3BB69-23CF-44E3-9099-C40C66FF867C}">
              <a14:compatExt xmlns:a14="http://schemas.microsoft.com/office/drawing/2010/main" spid="_x0000_s2161"/>
            </a:ext>
            <a:ext uri="{FF2B5EF4-FFF2-40B4-BE49-F238E27FC236}">
              <a16:creationId xmlns:a16="http://schemas.microsoft.com/office/drawing/2014/main" id="{0EC04E8C-0742-45DF-AEE8-B9CFFA650B6E}"/>
            </a:ext>
            <a:ext uri="{147F2762-F138-4A5C-976F-8EAC2B608ADB}">
              <a16:predDERef xmlns:a16="http://schemas.microsoft.com/office/drawing/2014/main" pred="{00000000-0008-0000-0200-0000700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Tahoma"/>
              <a:ea typeface="Tahoma"/>
              <a:cs typeface="Tahoma"/>
            </a:rPr>
            <a:t>Selection</a:t>
          </a:r>
        </a:p>
      </xdr:txBody>
    </xdr:sp>
    <xdr:clientData/>
  </xdr:oneCellAnchor>
  <xdr:oneCellAnchor>
    <xdr:from>
      <xdr:col>10</xdr:col>
      <xdr:colOff>0</xdr:colOff>
      <xdr:row>66</xdr:row>
      <xdr:rowOff>104775</xdr:rowOff>
    </xdr:from>
    <xdr:ext cx="1047750" cy="209550"/>
    <xdr:sp macro="" textlink="">
      <xdr:nvSpPr>
        <xdr:cNvPr id="5" name="Option Button 114" hidden="1">
          <a:extLst>
            <a:ext uri="{63B3BB69-23CF-44E3-9099-C40C66FF867C}">
              <a14:compatExt xmlns:a14="http://schemas.microsoft.com/office/drawing/2010/main" spid="_x0000_s2162"/>
            </a:ext>
            <a:ext uri="{FF2B5EF4-FFF2-40B4-BE49-F238E27FC236}">
              <a16:creationId xmlns:a16="http://schemas.microsoft.com/office/drawing/2014/main" id="{6BEEA6EE-EE17-49DE-B00B-4140082A04F2}"/>
            </a:ext>
            <a:ext uri="{147F2762-F138-4A5C-976F-8EAC2B608ADB}">
              <a16:predDERef xmlns:a16="http://schemas.microsoft.com/office/drawing/2014/main" pred="{0EC04E8C-0742-45DF-AEE8-B9CFFA650B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4" name="Option Button 115" hidden="1">
          <a:extLst>
            <a:ext uri="{63B3BB69-23CF-44E3-9099-C40C66FF867C}">
              <a14:compatExt xmlns:a14="http://schemas.microsoft.com/office/drawing/2010/main" spid="_x0000_s2163"/>
            </a:ext>
            <a:ext uri="{FF2B5EF4-FFF2-40B4-BE49-F238E27FC236}">
              <a16:creationId xmlns:a16="http://schemas.microsoft.com/office/drawing/2014/main" id="{DB4AF23A-8998-434E-8A98-9CB60D43BE55}"/>
            </a:ext>
            <a:ext uri="{147F2762-F138-4A5C-976F-8EAC2B608ADB}">
              <a16:predDERef xmlns:a16="http://schemas.microsoft.com/office/drawing/2014/main" pred="{6BEEA6EE-EE17-49DE-B00B-4140082A04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3" name="Option Button 116" hidden="1">
          <a:extLst>
            <a:ext uri="{63B3BB69-23CF-44E3-9099-C40C66FF867C}">
              <a14:compatExt xmlns:a14="http://schemas.microsoft.com/office/drawing/2010/main" spid="_x0000_s2164"/>
            </a:ext>
            <a:ext uri="{FF2B5EF4-FFF2-40B4-BE49-F238E27FC236}">
              <a16:creationId xmlns:a16="http://schemas.microsoft.com/office/drawing/2014/main" id="{9F0E6BF7-5720-46A7-85DC-68AC8A503455}"/>
            </a:ext>
            <a:ext uri="{147F2762-F138-4A5C-976F-8EAC2B608ADB}">
              <a16:predDERef xmlns:a16="http://schemas.microsoft.com/office/drawing/2014/main" pred="{DB4AF23A-8998-434E-8A98-9CB60D43BE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oneCellAnchor>
    <xdr:from>
      <xdr:col>10</xdr:col>
      <xdr:colOff>0</xdr:colOff>
      <xdr:row>66</xdr:row>
      <xdr:rowOff>104775</xdr:rowOff>
    </xdr:from>
    <xdr:ext cx="1047750" cy="209550"/>
    <xdr:sp macro="" textlink="">
      <xdr:nvSpPr>
        <xdr:cNvPr id="2" name="Option Button 117" hidden="1">
          <a:extLst>
            <a:ext uri="{63B3BB69-23CF-44E3-9099-C40C66FF867C}">
              <a14:compatExt xmlns:a14="http://schemas.microsoft.com/office/drawing/2010/main" spid="_x0000_s2165"/>
            </a:ext>
            <a:ext uri="{FF2B5EF4-FFF2-40B4-BE49-F238E27FC236}">
              <a16:creationId xmlns:a16="http://schemas.microsoft.com/office/drawing/2014/main" id="{55FC68DD-EA04-4969-AAF8-5B107CB98014}"/>
            </a:ext>
            <a:ext uri="{147F2762-F138-4A5C-976F-8EAC2B608ADB}">
              <a16:predDERef xmlns:a16="http://schemas.microsoft.com/office/drawing/2014/main" pred="{9F0E6BF7-5720-46A7-85DC-68AC8A5034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Option Button 30</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114300</xdr:colOff>
      <xdr:row>0</xdr:row>
      <xdr:rowOff>106681</xdr:rowOff>
    </xdr:from>
    <xdr:to>
      <xdr:col>11</xdr:col>
      <xdr:colOff>95250</xdr:colOff>
      <xdr:row>16</xdr:row>
      <xdr:rowOff>152401</xdr:rowOff>
    </xdr:to>
    <xdr:sp macro="" textlink="">
      <xdr:nvSpPr>
        <xdr:cNvPr id="2" name="TextBox 1">
          <a:extLst>
            <a:ext uri="{FF2B5EF4-FFF2-40B4-BE49-F238E27FC236}">
              <a16:creationId xmlns:a16="http://schemas.microsoft.com/office/drawing/2014/main" id="{1E9F3E54-DBF1-4D39-A401-5717CA26375C}"/>
            </a:ext>
            <a:ext uri="{147F2762-F138-4A5C-976F-8EAC2B608ADB}">
              <a16:predDERef xmlns:a16="http://schemas.microsoft.com/office/drawing/2014/main" pred="{6BB5F9AA-D8EC-41B8-93B4-3BD4289AE987}"/>
            </a:ext>
          </a:extLst>
        </xdr:cNvPr>
        <xdr:cNvSpPr txBox="1"/>
      </xdr:nvSpPr>
      <xdr:spPr>
        <a:xfrm>
          <a:off x="114300" y="106681"/>
          <a:ext cx="6686550" cy="3093720"/>
        </a:xfrm>
        <a:prstGeom prst="rect">
          <a:avLst/>
        </a:prstGeom>
        <a:solidFill>
          <a:schemeClr val="accent4">
            <a:lumMod val="20000"/>
            <a:lumOff val="80000"/>
          </a:schemeClr>
        </a:solidFill>
        <a:ln w="9525" cmpd="sng">
          <a:solidFill>
            <a:srgbClr val="F5B22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tr-TR" sz="1100" b="1" i="0" baseline="0">
              <a:solidFill>
                <a:sysClr val="windowText" lastClr="000000"/>
              </a:solidFill>
              <a:effectLst/>
              <a:latin typeface="+mn-lt"/>
              <a:ea typeface="+mn-ea"/>
              <a:cs typeface="+mn-cs"/>
            </a:rPr>
            <a:t>Tedarik zinciri sertifikası sahipleri için Risk Değerlendirme Aracı nasıl çalışır?</a:t>
          </a:r>
        </a:p>
        <a:p>
          <a:pPr fontAlgn="base"/>
          <a:r>
            <a:rPr lang="tr-TR" sz="1100" b="0" i="0">
              <a:solidFill>
                <a:sysClr val="windowText" lastClr="000000"/>
              </a:solidFill>
              <a:effectLst/>
              <a:latin typeface="+mn-lt"/>
              <a:ea typeface="+mn-ea"/>
              <a:cs typeface="+mn-cs"/>
            </a:rPr>
            <a:t>Risk Değerlendirme Aracı, sosyal konuların sertifika kapsamı dahilinde olan tedarik zinciri sertifika sahipleri için geçerlidir.</a:t>
          </a:r>
          <a:r>
            <a:rPr lang="tr-TR" sz="1100" b="0" i="0" baseline="0">
              <a:solidFill>
                <a:sysClr val="windowText" lastClr="000000"/>
              </a:solidFill>
              <a:effectLst/>
              <a:latin typeface="+mn-lt"/>
              <a:ea typeface="+mn-ea"/>
              <a:cs typeface="+mn-cs"/>
            </a:rPr>
            <a:t> </a:t>
          </a:r>
        </a:p>
        <a:p>
          <a:pPr fontAlgn="base"/>
          <a:endParaRPr/>
        </a:p>
        <a:p>
          <a:pPr fontAlgn="base"/>
          <a:r>
            <a:rPr lang="tr-TR" sz="1100" b="0" i="0">
              <a:effectLst/>
              <a:latin typeface="+mn-lt"/>
              <a:ea typeface="+mn-ea"/>
              <a:cs typeface="+mn-cs"/>
            </a:rPr>
            <a:t>Araç, geçerli gerekliliklere ilişkin bir anket şeklinde sunulur.</a:t>
          </a:r>
          <a:r>
            <a:rPr lang="tr-TR" sz="1100" b="0" i="0" baseline="0">
              <a:solidFill>
                <a:schemeClr val="dk1"/>
              </a:solidFill>
              <a:effectLst/>
              <a:latin typeface="+mn-lt"/>
              <a:ea typeface="+mn-ea"/>
              <a:cs typeface="+mn-cs"/>
            </a:rPr>
            <a:t> </a:t>
          </a:r>
          <a:r>
            <a:rPr lang="tr-TR" sz="1100" b="0" i="0">
              <a:solidFill>
                <a:schemeClr val="dk1"/>
              </a:solidFill>
              <a:effectLst/>
              <a:latin typeface="+mn-lt"/>
              <a:ea typeface="+mn-ea"/>
              <a:cs typeface="+mn-cs"/>
            </a:rPr>
            <a:t>Sertifika sahibinin sosyal riskleri ve riskleri yönlendirmek için alabileceği önlemleri tanımlamasına yardımcı olacak bir dizi soru içerir.</a:t>
          </a:r>
          <a:r>
            <a:rPr lang="tr-TR" sz="1100" b="0" i="0">
              <a:solidFill>
                <a:sysClr val="windowText" lastClr="000000"/>
              </a:solidFill>
              <a:effectLst/>
              <a:latin typeface="+mn-lt"/>
              <a:ea typeface="+mn-ea"/>
              <a:cs typeface="+mn-cs"/>
            </a:rPr>
            <a:t> </a:t>
          </a:r>
        </a:p>
        <a:p>
          <a:pPr fontAlgn="base"/>
          <a:r>
            <a:rPr lang="tr-TR" sz="1100" b="0" i="0">
              <a:solidFill>
                <a:sysClr val="windowText" lastClr="000000"/>
              </a:solidFill>
              <a:effectLst/>
              <a:latin typeface="+mn-lt"/>
              <a:ea typeface="+mn-ea"/>
              <a:cs typeface="+mn-cs"/>
            </a:rPr>
            <a:t> </a:t>
          </a:r>
        </a:p>
        <a:p>
          <a:pPr fontAlgn="base"/>
          <a:r>
            <a:rPr lang="tr-TR" sz="1100" b="0" i="0">
              <a:solidFill>
                <a:sysClr val="windowText" lastClr="000000"/>
              </a:solidFill>
              <a:effectLst/>
              <a:latin typeface="+mn-lt"/>
              <a:ea typeface="+mn-ea"/>
              <a:cs typeface="+mn-cs"/>
            </a:rPr>
            <a:t>Sertifika Sahibi, tüm soruları tek bir seferde doldurabilir veya işlemi herhangi bir aşamada kaydedip daha sonra tamamlamak için sona erdirebilir. Risk Değerlendirmesi Aracı başarıyla tamamlandıktan sonra, sertifika sahibi, belirlenen risklerin her biri için Rainforest Alliance'ın tavsiye ettiği risk azaltma önlemlerine yönelik bir genel bakış görür. Sertifika sahibi, bağlama daha uygun olduğu düşündüğünde, kendi risk azaltma önlemlerini de uygulamaya koyabilir.</a:t>
          </a:r>
          <a:r>
            <a:rPr lang="tr-TR" sz="1100" b="0" i="0" baseline="0">
              <a:solidFill>
                <a:sysClr val="windowText" lastClr="000000"/>
              </a:solidFill>
              <a:effectLst/>
              <a:latin typeface="+mn-lt"/>
              <a:ea typeface="+mn-ea"/>
              <a:cs typeface="+mn-cs"/>
            </a:rPr>
            <a:t> Bu önlemler, "Sertifika sahibinin kendi risk azaltma önlemleri" başlıklı "G" sütununa girilebilir.</a:t>
          </a:r>
          <a:r>
            <a:rPr lang="tr-TR" sz="1100" b="0" i="0">
              <a:solidFill>
                <a:sysClr val="windowText" lastClr="000000"/>
              </a:solidFill>
              <a:effectLst/>
              <a:latin typeface="+mn-lt"/>
              <a:ea typeface="+mn-ea"/>
              <a:cs typeface="+mn-cs"/>
            </a:rPr>
            <a:t> </a:t>
          </a:r>
        </a:p>
        <a:p>
          <a:pPr fontAlgn="base"/>
          <a:endParaRPr/>
        </a:p>
        <a:p>
          <a:pPr fontAlgn="base"/>
          <a:r>
            <a:rPr lang="tr-TR" sz="1100" b="0" i="0">
              <a:solidFill>
                <a:sysClr val="windowText" lastClr="000000"/>
              </a:solidFill>
              <a:effectLst/>
              <a:latin typeface="+mn-lt"/>
              <a:ea typeface="+mn-ea"/>
              <a:cs typeface="+mn-cs"/>
            </a:rPr>
            <a:t>Risk azaltma önlemleri yönetim planına dahil edilmeli ve uygulamaya koyma işlemi izlenmelidir.</a:t>
          </a:r>
        </a:p>
        <a:p>
          <a:pPr fontAlgn="base"/>
          <a:endParaRPr/>
        </a:p>
        <a:p>
          <a:pPr fontAlgn="base"/>
          <a:r>
            <a:rPr lang="tr-TR" i="1" baseline="0">
              <a:solidFill>
                <a:sysClr val="windowText" lastClr="000000"/>
              </a:solidFill>
              <a:effectLst/>
            </a:rPr>
            <a:t>Risk Değerlendirme Aracı'nın daha sonraki bir aşamada dijital sertifikasyon platformuna entegre edilmesi planlanmaktadır.</a:t>
          </a:r>
        </a:p>
        <a:p>
          <a:pPr fontAlgn="base"/>
          <a:endParaRPr/>
        </a:p>
        <a:p>
          <a:pPr fontAlgn="base"/>
          <a:endParaRPr/>
        </a:p>
      </xdr:txBody>
    </xdr:sp>
    <xdr:clientData/>
  </xdr:twoCellAnchor>
  <xdr:oneCellAnchor>
    <xdr:from>
      <xdr:col>0</xdr:col>
      <xdr:colOff>95250</xdr:colOff>
      <xdr:row>17</xdr:row>
      <xdr:rowOff>68580</xdr:rowOff>
    </xdr:from>
    <xdr:ext cx="6705599" cy="1712595"/>
    <xdr:sp macro="" textlink="">
      <xdr:nvSpPr>
        <xdr:cNvPr id="3" name="TextBox 2">
          <a:extLst>
            <a:ext uri="{FF2B5EF4-FFF2-40B4-BE49-F238E27FC236}">
              <a16:creationId xmlns:a16="http://schemas.microsoft.com/office/drawing/2014/main" id="{A2DE1EFF-8FC2-4269-B48D-631D7AC59308}"/>
            </a:ext>
          </a:extLst>
        </xdr:cNvPr>
        <xdr:cNvSpPr txBox="1"/>
      </xdr:nvSpPr>
      <xdr:spPr>
        <a:xfrm>
          <a:off x="95250" y="3307080"/>
          <a:ext cx="6705599" cy="1712595"/>
        </a:xfrm>
        <a:prstGeom prst="rect">
          <a:avLst/>
        </a:prstGeom>
        <a:solidFill>
          <a:schemeClr val="accent1">
            <a:lumMod val="20000"/>
            <a:lumOff val="80000"/>
          </a:schemeClr>
        </a:solidFill>
        <a:ln>
          <a:solidFill>
            <a:schemeClr val="accent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tr-TR" sz="1100" b="1">
              <a:solidFill>
                <a:sysClr val="windowText" lastClr="000000"/>
              </a:solidFill>
              <a:effectLst/>
              <a:latin typeface="+mn-lt"/>
              <a:ea typeface="+mn-ea"/>
              <a:cs typeface="+mn-cs"/>
            </a:rPr>
            <a:t>Tedarik Zinciri Gerekliliklerinde Risk Değerlendirme Aracı</a:t>
          </a:r>
        </a:p>
        <a:p>
          <a:endParaRPr/>
        </a:p>
        <a:p>
          <a:r>
            <a:rPr lang="tr-TR" sz="1100" u="sng">
              <a:solidFill>
                <a:sysClr val="windowText" lastClr="000000"/>
              </a:solidFill>
              <a:effectLst/>
              <a:latin typeface="+mn-lt"/>
              <a:ea typeface="+mn-ea"/>
              <a:cs typeface="+mn-cs"/>
            </a:rPr>
            <a:t>Temek Risk Değerlendirmesi</a:t>
          </a:r>
        </a:p>
        <a:p>
          <a:r>
            <a:rPr lang="tr-TR" sz="1100" b="1">
              <a:solidFill>
                <a:sysClr val="windowText" lastClr="000000"/>
              </a:solidFill>
              <a:effectLst/>
              <a:latin typeface="+mn-lt"/>
              <a:ea typeface="+mn-ea"/>
              <a:cs typeface="+mn-cs"/>
            </a:rPr>
            <a:t>Gereklilik 1.6.2</a:t>
          </a:r>
          <a:r>
            <a:rPr lang="tr-TR" sz="1100">
              <a:solidFill>
                <a:sysClr val="windowText" lastClr="000000"/>
              </a:solidFill>
              <a:effectLst/>
              <a:latin typeface="+mn-lt"/>
              <a:ea typeface="+mn-ea"/>
              <a:cs typeface="+mn-cs"/>
            </a:rPr>
            <a:t>: </a:t>
          </a:r>
          <a:r>
            <a:rPr lang="tr-TR" sz="1100" b="0" i="0" u="none" strike="noStrike" baseline="0">
              <a:solidFill>
                <a:schemeClr val="tx1"/>
              </a:solidFill>
              <a:latin typeface="+mn-lt"/>
              <a:ea typeface="+mn-ea"/>
              <a:cs typeface="+mn-cs"/>
            </a:rPr>
            <a:t>Sorumlu komisyon/kişi, şu faaliyetleri gerçekleştirir: </a:t>
          </a:r>
        </a:p>
        <a:p>
          <a:r>
            <a:rPr lang="tr-TR"/>
            <a:t>Temel </a:t>
          </a:r>
          <a:r>
            <a:rPr lang="tr-TR">
              <a:solidFill>
                <a:sysClr val="windowText" lastClr="000000"/>
              </a:solidFill>
              <a:effectLst/>
            </a:rPr>
            <a:t>Risk Değerlendirmesi</a:t>
          </a:r>
          <a:r>
            <a:rPr lang="tr-TR"/>
            <a:t> uyarınca toplumsal cinsiyet eşitliği risk azaltma önlemlerini uygulamaya koyar ve bu önlemleri </a:t>
          </a:r>
          <a:r>
            <a:rPr lang="tr-TR" sz="1100" b="0" i="0" u="none" strike="noStrike" baseline="0">
              <a:solidFill>
                <a:schemeClr val="tx1"/>
              </a:solidFill>
              <a:latin typeface="+mn-lt"/>
              <a:ea typeface="+mn-ea"/>
              <a:cs typeface="+mn-cs"/>
            </a:rPr>
            <a:t>yönetim planı</a:t>
          </a:r>
          <a:r>
            <a:rPr lang="tr-TR"/>
            <a:t>na dahil eder</a:t>
          </a:r>
          <a:r>
            <a:rPr lang="tr-TR" sz="1100" b="0" i="0" u="none" strike="noStrike" baseline="0">
              <a:solidFill>
                <a:schemeClr val="tx1"/>
              </a:solidFill>
              <a:latin typeface="+mn-lt"/>
              <a:ea typeface="+mn-ea"/>
              <a:cs typeface="+mn-cs"/>
            </a:rPr>
            <a:t>	</a:t>
          </a:r>
        </a:p>
        <a:p>
          <a:r>
            <a:rPr lang="tr-TR" sz="1100" b="1">
              <a:solidFill>
                <a:sysClr val="windowText" lastClr="000000"/>
              </a:solidFill>
              <a:effectLst/>
              <a:latin typeface="+mn-lt"/>
              <a:ea typeface="+mn-ea"/>
              <a:cs typeface="+mn-cs"/>
            </a:rPr>
            <a:t>Gereklilik 5.1.2</a:t>
          </a:r>
          <a:r>
            <a:rPr lang="tr-TR" sz="1100">
              <a:solidFill>
                <a:sysClr val="windowText" lastClr="000000"/>
              </a:solidFill>
              <a:effectLst/>
              <a:latin typeface="+mn-lt"/>
              <a:ea typeface="+mn-ea"/>
              <a:cs typeface="+mn-cs"/>
            </a:rPr>
            <a:t>: </a:t>
          </a:r>
          <a:r>
            <a:rPr lang="tr-TR" sz="1100" b="0" i="0" u="none" strike="noStrike" baseline="0">
              <a:solidFill>
                <a:schemeClr val="tx1"/>
              </a:solidFill>
              <a:latin typeface="+mn-lt"/>
              <a:ea typeface="+mn-ea"/>
              <a:cs typeface="+mn-cs"/>
            </a:rPr>
            <a:t>Yönetim temsilcisi/komisyonu, temel Risk Değerlendirmesinde belirtilen risk azaltma önlemlerini yönetim planına dahil eder ve gereken önlemleri alır. </a:t>
          </a:r>
        </a:p>
        <a:p>
          <a:r>
            <a:rPr lang="tr-TR" sz="1100" b="0" i="0" u="none" strike="noStrike" baseline="0">
              <a:solidFill>
                <a:schemeClr val="tx1"/>
              </a:solidFill>
              <a:latin typeface="+mn-lt"/>
              <a:ea typeface="+mn-ea"/>
              <a:cs typeface="+mn-cs"/>
            </a:rPr>
            <a:t>Temel Risk Değerlendirmesi, en az üç yılda bir tekrarlanır. 	</a:t>
          </a:r>
        </a:p>
      </xdr:txBody>
    </xdr:sp>
    <xdr:clientData/>
  </xdr:oneCellAnchor>
  <xdr:oneCellAnchor>
    <xdr:from>
      <xdr:col>11</xdr:col>
      <xdr:colOff>198120</xdr:colOff>
      <xdr:row>0</xdr:row>
      <xdr:rowOff>104776</xdr:rowOff>
    </xdr:from>
    <xdr:ext cx="6696074" cy="4914900"/>
    <xdr:sp macro="" textlink="">
      <xdr:nvSpPr>
        <xdr:cNvPr id="4" name="TextBox 3">
          <a:extLst>
            <a:ext uri="{FF2B5EF4-FFF2-40B4-BE49-F238E27FC236}">
              <a16:creationId xmlns:a16="http://schemas.microsoft.com/office/drawing/2014/main" id="{C5691094-1511-46C6-87D8-5C9F762897D2}"/>
            </a:ext>
          </a:extLst>
        </xdr:cNvPr>
        <xdr:cNvSpPr txBox="1"/>
      </xdr:nvSpPr>
      <xdr:spPr>
        <a:xfrm>
          <a:off x="6903720" y="104776"/>
          <a:ext cx="6696074" cy="4914900"/>
        </a:xfrm>
        <a:prstGeom prst="rect">
          <a:avLst/>
        </a:prstGeom>
        <a:solidFill>
          <a:schemeClr val="accent6">
            <a:lumMod val="20000"/>
            <a:lumOff val="80000"/>
          </a:scheme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tr-TR" sz="1100" b="1" i="0" baseline="0">
              <a:solidFill>
                <a:sysClr val="windowText" lastClr="000000"/>
              </a:solidFill>
              <a:effectLst/>
              <a:latin typeface="+mn-lt"/>
              <a:ea typeface="+mn-ea"/>
              <a:cs typeface="+mn-cs"/>
            </a:rPr>
            <a:t>Tedarik zinciri sertifikası sahipleri için Risk Değerlendirme Aracı neden gereklidir?</a:t>
          </a:r>
        </a:p>
        <a:p>
          <a:pPr eaLnBrk="1" fontAlgn="auto" latinLnBrk="0" hangingPunct="1"/>
          <a:r>
            <a:rPr lang="tr-TR" sz="1100" b="0" i="0" baseline="0">
              <a:solidFill>
                <a:sysClr val="windowText" lastClr="000000"/>
              </a:solidFill>
              <a:effectLst/>
              <a:latin typeface="+mn-lt"/>
              <a:ea typeface="+mn-ea"/>
              <a:cs typeface="+mn-cs"/>
            </a:rPr>
            <a:t>Amaç, Standardın sonuçlarına ulaşmak için neye ihtiyaç duyulduğunu tanımlamada sertifika sahiplerine destek olmaktır. Bunun nedenleri şunlardır:</a:t>
          </a:r>
        </a:p>
        <a:p>
          <a:pPr eaLnBrk="1" fontAlgn="auto" latinLnBrk="0" hangingPunct="1"/>
          <a:r>
            <a:rPr lang="tr-TR" sz="1100" b="0" i="0" baseline="0">
              <a:solidFill>
                <a:sysClr val="windowText" lastClr="000000"/>
              </a:solidFill>
              <a:effectLst/>
              <a:latin typeface="+mn-lt"/>
              <a:ea typeface="+mn-ea"/>
              <a:cs typeface="+mn-cs"/>
            </a:rPr>
            <a:t>- </a:t>
          </a:r>
          <a:r>
            <a:rPr lang="tr-TR" sz="1100" b="1" i="0" baseline="0">
              <a:solidFill>
                <a:sysClr val="windowText" lastClr="000000"/>
              </a:solidFill>
              <a:effectLst/>
              <a:latin typeface="+mn-lt"/>
              <a:ea typeface="+mn-ea"/>
              <a:cs typeface="+mn-cs"/>
            </a:rPr>
            <a:t>Standart</a:t>
          </a:r>
          <a:r>
            <a:rPr lang="tr-TR" sz="1100" b="0" i="0" baseline="0">
              <a:solidFill>
                <a:sysClr val="windowText" lastClr="000000"/>
              </a:solidFill>
              <a:effectLst/>
              <a:latin typeface="+mn-lt"/>
              <a:ea typeface="+mn-ea"/>
              <a:cs typeface="+mn-cs"/>
            </a:rPr>
            <a:t>, belirli bir bağlamda ortaya çıkabilecek </a:t>
          </a:r>
          <a:r>
            <a:rPr lang="tr-TR" sz="1100" b="1" i="0" baseline="0">
              <a:solidFill>
                <a:sysClr val="windowText" lastClr="000000"/>
              </a:solidFill>
              <a:effectLst/>
              <a:latin typeface="+mn-lt"/>
              <a:ea typeface="+mn-ea"/>
              <a:cs typeface="+mn-cs"/>
            </a:rPr>
            <a:t>bütün farklı koşulları kapsayamaz</a:t>
          </a:r>
          <a:r>
            <a:rPr lang="tr-TR" sz="1100" b="0" i="0" baseline="0">
              <a:solidFill>
                <a:sysClr val="windowText" lastClr="000000"/>
              </a:solidFill>
              <a:effectLst/>
              <a:latin typeface="+mn-lt"/>
              <a:ea typeface="+mn-ea"/>
              <a:cs typeface="+mn-cs"/>
            </a:rPr>
            <a:t>. </a:t>
          </a:r>
        </a:p>
        <a:p>
          <a:pPr eaLnBrk="1" fontAlgn="auto" latinLnBrk="0" hangingPunct="1"/>
          <a:r>
            <a:rPr lang="tr-TR" sz="1100" b="0" i="0" baseline="0">
              <a:solidFill>
                <a:sysClr val="windowText" lastClr="000000"/>
              </a:solidFill>
              <a:effectLst/>
              <a:latin typeface="+mn-lt"/>
              <a:ea typeface="+mn-ea"/>
              <a:cs typeface="+mn-cs"/>
            </a:rPr>
            <a:t>- Standart, bütün koşullarda en iyi uygulamaların veya en </a:t>
          </a:r>
          <a:r>
            <a:rPr lang="tr-TR" sz="1100" b="1" i="0" baseline="0">
              <a:solidFill>
                <a:sysClr val="windowText" lastClr="000000"/>
              </a:solidFill>
              <a:effectLst/>
              <a:latin typeface="+mn-lt"/>
              <a:ea typeface="+mn-ea"/>
              <a:cs typeface="+mn-cs"/>
            </a:rPr>
            <a:t>etkili önlemlerin</a:t>
          </a:r>
          <a:r>
            <a:rPr lang="tr-TR" sz="1100" b="0" i="0" baseline="0">
              <a:solidFill>
                <a:sysClr val="windowText" lastClr="000000"/>
              </a:solidFill>
              <a:effectLst/>
              <a:latin typeface="+mn-lt"/>
              <a:ea typeface="+mn-ea"/>
              <a:cs typeface="+mn-cs"/>
            </a:rPr>
            <a:t> neler olacağını </a:t>
          </a:r>
          <a:r>
            <a:rPr lang="tr-TR" sz="1100" b="1" i="0" baseline="0">
              <a:solidFill>
                <a:sysClr val="windowText" lastClr="000000"/>
              </a:solidFill>
              <a:effectLst/>
              <a:latin typeface="+mn-lt"/>
              <a:ea typeface="+mn-ea"/>
              <a:cs typeface="+mn-cs"/>
            </a:rPr>
            <a:t>belirleyemez</a:t>
          </a:r>
          <a:r>
            <a:rPr lang="tr-TR" sz="1100" b="0" i="0" baseline="0">
              <a:solidFill>
                <a:sysClr val="windowText" lastClr="000000"/>
              </a:solidFill>
              <a:effectLst/>
              <a:latin typeface="+mn-lt"/>
              <a:ea typeface="+mn-ea"/>
              <a:cs typeface="+mn-cs"/>
            </a:rPr>
            <a:t>. </a:t>
          </a:r>
        </a:p>
        <a:p>
          <a:pPr eaLnBrk="1" fontAlgn="auto" latinLnBrk="0" hangingPunct="1"/>
          <a:endParaRPr/>
        </a:p>
        <a:p>
          <a:pPr eaLnBrk="1" fontAlgn="auto" latinLnBrk="0" hangingPunct="1"/>
          <a:r>
            <a:rPr lang="tr-TR" sz="1100" i="0" baseline="0">
              <a:solidFill>
                <a:sysClr val="windowText" lastClr="000000"/>
              </a:solidFill>
              <a:effectLst/>
              <a:latin typeface="+mn-lt"/>
              <a:ea typeface="+mn-ea"/>
              <a:cs typeface="+mn-cs"/>
            </a:rPr>
            <a:t>Araç, sertifika sahiplerinin riskleri en iyi şekilde nasıl azaltacaklarını ve sürdürülebilirlik hedeflerini en iyi nasıl gerçekleştireceklerini önceden tanımlanmış bir dizi soruyu yanıtlayarak belirlemelerini sağlayan bir </a:t>
          </a:r>
          <a:r>
            <a:rPr lang="tr-TR" sz="1100" b="1" i="0" baseline="0">
              <a:solidFill>
                <a:sysClr val="windowText" lastClr="000000"/>
              </a:solidFill>
              <a:effectLst/>
              <a:latin typeface="+mn-lt"/>
              <a:ea typeface="+mn-ea"/>
              <a:cs typeface="+mn-cs"/>
            </a:rPr>
            <a:t>kılavuzdur</a:t>
          </a:r>
          <a:r>
            <a:rPr lang="tr-TR" sz="1100" i="0" baseline="0">
              <a:solidFill>
                <a:sysClr val="windowText" lastClr="000000"/>
              </a:solidFill>
              <a:effectLst/>
              <a:latin typeface="+mn-lt"/>
              <a:ea typeface="+mn-ea"/>
              <a:cs typeface="+mn-cs"/>
            </a:rPr>
            <a:t>.</a:t>
          </a:r>
          <a:r>
            <a:rPr lang="tr-TR" sz="1100" b="0" i="0" baseline="0">
              <a:solidFill>
                <a:sysClr val="windowText" lastClr="000000"/>
              </a:solidFill>
              <a:effectLst/>
              <a:latin typeface="+mn-lt"/>
              <a:ea typeface="+mn-ea"/>
              <a:cs typeface="+mn-cs"/>
            </a:rPr>
            <a:t> </a:t>
          </a:r>
        </a:p>
        <a:p>
          <a:pPr eaLnBrk="1" fontAlgn="auto" latinLnBrk="0" hangingPunct="1"/>
          <a:r>
            <a:rPr lang="tr-TR" sz="1100" i="0" baseline="0">
              <a:solidFill>
                <a:sysClr val="windowText" lastClr="000000"/>
              </a:solidFill>
              <a:effectLst/>
              <a:latin typeface="+mn-lt"/>
              <a:ea typeface="+mn-ea"/>
              <a:cs typeface="+mn-cs"/>
            </a:rPr>
            <a:t>Araç, sertifika sahiplerinin </a:t>
          </a:r>
          <a:r>
            <a:rPr lang="tr-TR" sz="1100" b="1" i="0" baseline="0">
              <a:solidFill>
                <a:sysClr val="windowText" lastClr="000000"/>
              </a:solidFill>
              <a:effectLst/>
              <a:latin typeface="+mn-lt"/>
              <a:ea typeface="+mn-ea"/>
              <a:cs typeface="+mn-cs"/>
            </a:rPr>
            <a:t>risk seviyesini</a:t>
          </a:r>
          <a:r>
            <a:rPr lang="tr-TR" sz="1100" i="0" baseline="0">
              <a:solidFill>
                <a:sysClr val="windowText" lastClr="000000"/>
              </a:solidFill>
              <a:effectLst/>
              <a:latin typeface="+mn-lt"/>
              <a:ea typeface="+mn-ea"/>
              <a:cs typeface="+mn-cs"/>
            </a:rPr>
            <a:t> </a:t>
          </a:r>
          <a:r>
            <a:rPr lang="tr-TR" sz="1100" b="1" i="0" baseline="0">
              <a:solidFill>
                <a:sysClr val="windowText" lastClr="000000"/>
              </a:solidFill>
              <a:effectLst/>
              <a:latin typeface="+mn-lt"/>
              <a:ea typeface="+mn-ea"/>
              <a:cs typeface="+mn-cs"/>
            </a:rPr>
            <a:t>değerlendirmek</a:t>
          </a:r>
          <a:r>
            <a:rPr lang="tr-TR" sz="1100" i="0" baseline="0">
              <a:solidFill>
                <a:sysClr val="windowText" lastClr="000000"/>
              </a:solidFill>
              <a:effectLst/>
              <a:latin typeface="+mn-lt"/>
              <a:ea typeface="+mn-ea"/>
              <a:cs typeface="+mn-cs"/>
            </a:rPr>
            <a:t> için </a:t>
          </a:r>
          <a:r>
            <a:rPr lang="tr-TR" sz="1100" b="1" i="0" baseline="0">
              <a:solidFill>
                <a:sysClr val="windowText" lastClr="000000"/>
              </a:solidFill>
              <a:effectLst/>
              <a:latin typeface="+mn-lt"/>
              <a:ea typeface="+mn-ea"/>
              <a:cs typeface="+mn-cs"/>
            </a:rPr>
            <a:t>kullanılmaz</a:t>
          </a:r>
          <a:r>
            <a:rPr lang="tr-TR" sz="1100" i="0" baseline="0">
              <a:solidFill>
                <a:sysClr val="windowText" lastClr="000000"/>
              </a:solidFill>
              <a:effectLst/>
              <a:latin typeface="+mn-lt"/>
              <a:ea typeface="+mn-ea"/>
              <a:cs typeface="+mn-cs"/>
            </a:rPr>
            <a:t>.</a:t>
          </a:r>
          <a:r>
            <a:rPr lang="tr-TR" sz="1100" b="0" i="0" baseline="0">
              <a:solidFill>
                <a:sysClr val="windowText" lastClr="000000"/>
              </a:solidFill>
              <a:effectLst/>
              <a:latin typeface="+mn-lt"/>
              <a:ea typeface="+mn-ea"/>
              <a:cs typeface="+mn-cs"/>
            </a:rPr>
            <a:t> </a:t>
          </a:r>
        </a:p>
        <a:p>
          <a:pPr fontAlgn="base"/>
          <a:endParaRPr/>
        </a:p>
        <a:p>
          <a:pPr eaLnBrk="1" fontAlgn="auto" latinLnBrk="0" hangingPunct="1"/>
          <a:r>
            <a:rPr lang="tr-TR" sz="1100" i="0" baseline="0">
              <a:solidFill>
                <a:sysClr val="windowText" lastClr="000000"/>
              </a:solidFill>
              <a:effectLst/>
              <a:latin typeface="+mn-lt"/>
              <a:ea typeface="+mn-ea"/>
              <a:cs typeface="+mn-cs"/>
            </a:rPr>
            <a:t>Her konu için </a:t>
          </a:r>
          <a:r>
            <a:rPr lang="tr-TR" sz="1100" b="1" i="0" baseline="0">
              <a:solidFill>
                <a:sysClr val="windowText" lastClr="000000"/>
              </a:solidFill>
              <a:effectLst/>
              <a:latin typeface="+mn-lt"/>
              <a:ea typeface="+mn-ea"/>
              <a:cs typeface="+mn-cs"/>
            </a:rPr>
            <a:t>evet</a:t>
          </a:r>
          <a:r>
            <a:rPr lang="tr-TR" sz="1100" i="0" baseline="0">
              <a:solidFill>
                <a:sysClr val="windowText" lastClr="000000"/>
              </a:solidFill>
              <a:effectLst/>
              <a:latin typeface="+mn-lt"/>
              <a:ea typeface="+mn-ea"/>
              <a:cs typeface="+mn-cs"/>
            </a:rPr>
            <a:t> veya </a:t>
          </a:r>
          <a:r>
            <a:rPr lang="tr-TR" sz="1100" b="1" i="0" baseline="0">
              <a:solidFill>
                <a:sysClr val="windowText" lastClr="000000"/>
              </a:solidFill>
              <a:effectLst/>
              <a:latin typeface="+mn-lt"/>
              <a:ea typeface="+mn-ea"/>
              <a:cs typeface="+mn-cs"/>
            </a:rPr>
            <a:t>hayır</a:t>
          </a:r>
          <a:r>
            <a:rPr lang="tr-TR" sz="1100" i="0" baseline="0">
              <a:solidFill>
                <a:sysClr val="windowText" lastClr="000000"/>
              </a:solidFill>
              <a:effectLst/>
              <a:latin typeface="+mn-lt"/>
              <a:ea typeface="+mn-ea"/>
              <a:cs typeface="+mn-cs"/>
            </a:rPr>
            <a:t> olarak yanıtlanan sınırlı sayıda </a:t>
          </a:r>
          <a:r>
            <a:rPr lang="tr-TR" sz="1100" b="1" i="0" baseline="0">
              <a:solidFill>
                <a:sysClr val="windowText" lastClr="000000"/>
              </a:solidFill>
              <a:effectLst/>
              <a:latin typeface="+mn-lt"/>
              <a:ea typeface="+mn-ea"/>
              <a:cs typeface="+mn-cs"/>
            </a:rPr>
            <a:t>soru</a:t>
          </a:r>
          <a:r>
            <a:rPr lang="tr-TR" sz="1100" i="0" baseline="0">
              <a:solidFill>
                <a:sysClr val="windowText" lastClr="000000"/>
              </a:solidFill>
              <a:effectLst/>
              <a:latin typeface="+mn-lt"/>
              <a:ea typeface="+mn-ea"/>
              <a:cs typeface="+mn-cs"/>
            </a:rPr>
            <a:t> sorulur. Cevaba bağlı olarak, </a:t>
          </a:r>
          <a:r>
            <a:rPr lang="tr-TR" sz="1100" b="1" i="0" baseline="0">
              <a:solidFill>
                <a:sysClr val="windowText" lastClr="000000"/>
              </a:solidFill>
              <a:effectLst/>
              <a:latin typeface="+mn-lt"/>
              <a:ea typeface="+mn-ea"/>
              <a:cs typeface="+mn-cs"/>
            </a:rPr>
            <a:t>tavsiye edilen</a:t>
          </a:r>
          <a:r>
            <a:rPr lang="tr-TR" sz="1100" b="0" i="0" baseline="0">
              <a:solidFill>
                <a:sysClr val="windowText" lastClr="000000"/>
              </a:solidFill>
              <a:effectLst/>
              <a:latin typeface="+mn-lt"/>
              <a:ea typeface="+mn-ea"/>
              <a:cs typeface="+mn-cs"/>
            </a:rPr>
            <a:t> </a:t>
          </a:r>
          <a:r>
            <a:rPr lang="tr-TR" sz="1100" b="1" i="0" baseline="0">
              <a:solidFill>
                <a:sysClr val="windowText" lastClr="000000"/>
              </a:solidFill>
              <a:effectLst/>
              <a:latin typeface="+mn-lt"/>
              <a:ea typeface="+mn-ea"/>
              <a:cs typeface="+mn-cs"/>
            </a:rPr>
            <a:t>risk azaltma önlemleri</a:t>
          </a:r>
          <a:r>
            <a:rPr lang="tr-TR" sz="1100" i="0" baseline="0">
              <a:solidFill>
                <a:sysClr val="windowText" lastClr="000000"/>
              </a:solidFill>
              <a:effectLst/>
              <a:latin typeface="+mn-lt"/>
              <a:ea typeface="+mn-ea"/>
              <a:cs typeface="+mn-cs"/>
            </a:rPr>
            <a:t> gösterilir</a:t>
          </a:r>
          <a:r>
            <a:rPr lang="tr-TR" sz="1100" b="0" i="0" baseline="0">
              <a:solidFill>
                <a:sysClr val="windowText" lastClr="000000"/>
              </a:solidFill>
              <a:effectLst/>
              <a:latin typeface="+mn-lt"/>
              <a:ea typeface="+mn-ea"/>
              <a:cs typeface="+mn-cs"/>
            </a:rPr>
            <a:t> </a:t>
          </a:r>
        </a:p>
        <a:p>
          <a:pPr eaLnBrk="1" fontAlgn="auto" latinLnBrk="0" hangingPunct="1"/>
          <a:endParaRPr/>
        </a:p>
        <a:p>
          <a:pPr eaLnBrk="1" fontAlgn="auto" latinLnBrk="0" hangingPunct="1"/>
          <a:r>
            <a:rPr lang="tr-TR" sz="1100" b="1" i="0" baseline="0">
              <a:solidFill>
                <a:sysClr val="windowText" lastClr="000000"/>
              </a:solidFill>
              <a:effectLst/>
              <a:latin typeface="+mn-lt"/>
              <a:ea typeface="+mn-ea"/>
              <a:cs typeface="+mn-cs"/>
            </a:rPr>
            <a:t>Risk Değerlendirme Aracı'nın Kullanımı</a:t>
          </a:r>
          <a:r>
            <a:rPr lang="tr-TR"/>
            <a:t>
</a:t>
          </a:r>
        </a:p>
        <a:p>
          <a:pPr eaLnBrk="1" fontAlgn="auto" latinLnBrk="0" hangingPunct="1"/>
          <a:r>
            <a:rPr lang="tr-TR"/>
            <a:t>Risk Değerlendirme Aracı, yönetim tarafından </a:t>
          </a:r>
          <a:r>
            <a:rPr lang="tr-TR" b="1"/>
            <a:t>saptanan riskleri azaltmak için alınması gereken önlemleri</a:t>
          </a:r>
          <a:r>
            <a:rPr lang="tr-TR"/>
            <a:t> belirlemek için kullanılır.</a:t>
          </a:r>
          <a:r>
            <a:rPr lang="tr-TR" sz="1100" b="0" i="0" baseline="0">
              <a:solidFill>
                <a:sysClr val="windowText" lastClr="000000"/>
              </a:solidFill>
              <a:effectLst/>
              <a:latin typeface="+mn-lt"/>
              <a:ea typeface="+mn-ea"/>
              <a:cs typeface="+mn-cs"/>
            </a:rPr>
            <a:t> </a:t>
          </a:r>
          <a:r>
            <a:rPr lang="tr-TR" sz="1100" i="0" baseline="0">
              <a:solidFill>
                <a:sysClr val="windowText" lastClr="000000"/>
              </a:solidFill>
              <a:effectLst/>
              <a:latin typeface="+mn-lt"/>
              <a:ea typeface="+mn-ea"/>
              <a:cs typeface="+mn-cs"/>
            </a:rPr>
            <a:t>Risk Değerlendirmesinin sonucu, </a:t>
          </a:r>
          <a:r>
            <a:rPr lang="tr-TR" sz="1100" b="1" i="0" baseline="0">
              <a:solidFill>
                <a:sysClr val="windowText" lastClr="000000"/>
              </a:solidFill>
              <a:effectLst/>
              <a:latin typeface="+mn-lt"/>
              <a:ea typeface="+mn-ea"/>
              <a:cs typeface="+mn-cs"/>
            </a:rPr>
            <a:t>yönetim planına</a:t>
          </a:r>
          <a:r>
            <a:rPr lang="tr-TR" sz="1100" i="0" baseline="0">
              <a:solidFill>
                <a:sysClr val="windowText" lastClr="000000"/>
              </a:solidFill>
              <a:effectLst/>
              <a:latin typeface="+mn-lt"/>
              <a:ea typeface="+mn-ea"/>
              <a:cs typeface="+mn-cs"/>
            </a:rPr>
            <a:t> dahil edilecek önlemlerin bir listesidir.</a:t>
          </a:r>
        </a:p>
        <a:p>
          <a:pPr eaLnBrk="1" fontAlgn="auto" latinLnBrk="0" hangingPunct="1"/>
          <a:r>
            <a:rPr lang="tr-TR" sz="1100" i="0" baseline="0">
              <a:solidFill>
                <a:sysClr val="windowText" lastClr="000000"/>
              </a:solidFill>
              <a:effectLst/>
              <a:latin typeface="+mn-lt"/>
              <a:ea typeface="+mn-ea"/>
              <a:cs typeface="+mn-cs"/>
            </a:rPr>
            <a:t>Belirlenen her risk için azaltma önlemlerinin alınması zorunludur.</a:t>
          </a:r>
          <a:r>
            <a:rPr lang="tr-TR" sz="1100" b="0" i="0" baseline="0">
              <a:solidFill>
                <a:sysClr val="windowText" lastClr="000000"/>
              </a:solidFill>
              <a:effectLst/>
              <a:latin typeface="+mn-lt"/>
              <a:ea typeface="+mn-ea"/>
              <a:cs typeface="+mn-cs"/>
            </a:rPr>
            <a:t> Rainforest Alliance, önerilen risk azaltma önlemlerini şiddetle tavsiye eder, ancak bunların sertifika sahibinin özel bağlamında daha etkili olacağı kabul edilirse diğer risk azaltma önlemleri konusunda esneklik sunar. Sertifika sahibi farklı önlemler almaya karar verirse, bunu kanıtlaması ve bunları yönetim planına dahil etmesi gerekir.</a:t>
          </a:r>
        </a:p>
        <a:p>
          <a:pPr eaLnBrk="1" fontAlgn="auto" latinLnBrk="0" hangingPunct="1"/>
          <a:endParaRPr/>
        </a:p>
        <a:p>
          <a:pPr eaLnBrk="1" fontAlgn="auto" latinLnBrk="0" hangingPunct="1"/>
          <a:r>
            <a:rPr lang="tr-TR" sz="1100" b="1" i="0" baseline="0">
              <a:solidFill>
                <a:sysClr val="windowText" lastClr="000000"/>
              </a:solidFill>
              <a:effectLst/>
              <a:latin typeface="+mn-lt"/>
              <a:ea typeface="+mn-ea"/>
              <a:cs typeface="+mn-cs"/>
            </a:rPr>
            <a:t>Denetçiler</a:t>
          </a:r>
          <a:r>
            <a:rPr lang="tr-TR" sz="1100" i="0" baseline="0">
              <a:solidFill>
                <a:sysClr val="windowText" lastClr="000000"/>
              </a:solidFill>
              <a:effectLst/>
              <a:latin typeface="+mn-lt"/>
              <a:ea typeface="+mn-ea"/>
              <a:cs typeface="+mn-cs"/>
            </a:rPr>
            <a:t>, Risk Değerlendirmesinin yapılıp yapılmadığını, değerlendirmenin kalitesini ve önlemlerin yönetim planına dahil edilip edilmediğini ve uygulanıp uygulanmadığını kontrol edeceklerdir.</a:t>
          </a:r>
          <a:r>
            <a:rPr lang="tr-TR" sz="1100" b="0" i="0" baseline="0">
              <a:solidFill>
                <a:sysClr val="windowText" lastClr="000000"/>
              </a:solidFill>
              <a:effectLst/>
              <a:latin typeface="+mn-lt"/>
              <a:ea typeface="+mn-ea"/>
              <a:cs typeface="+mn-cs"/>
            </a:rPr>
            <a:t> </a:t>
          </a:r>
        </a:p>
        <a:p>
          <a:pPr eaLnBrk="1" fontAlgn="auto" latinLnBrk="0" hangingPunct="1"/>
          <a:endParaRPr/>
        </a:p>
        <a:p>
          <a:pPr eaLnBrk="1" fontAlgn="auto" latinLnBrk="0" hangingPunct="1"/>
          <a:r>
            <a:rPr lang="tr-TR" sz="1100" i="0" baseline="0">
              <a:solidFill>
                <a:sysClr val="windowText" lastClr="000000"/>
              </a:solidFill>
              <a:effectLst/>
              <a:latin typeface="+mn-lt"/>
              <a:ea typeface="+mn-ea"/>
              <a:cs typeface="+mn-cs"/>
            </a:rPr>
            <a:t>Risk değerlendirmesi </a:t>
          </a:r>
          <a:r>
            <a:rPr lang="tr-TR" sz="1100" b="1" i="0" baseline="0">
              <a:solidFill>
                <a:sysClr val="windowText" lastClr="000000"/>
              </a:solidFill>
              <a:effectLst/>
              <a:latin typeface="+mn-lt"/>
              <a:ea typeface="+mn-ea"/>
              <a:cs typeface="+mn-cs"/>
            </a:rPr>
            <a:t>verileri</a:t>
          </a:r>
          <a:r>
            <a:rPr lang="tr-TR" sz="1100" i="0" baseline="0">
              <a:solidFill>
                <a:sysClr val="windowText" lastClr="000000"/>
              </a:solidFill>
              <a:effectLst/>
              <a:latin typeface="+mn-lt"/>
              <a:ea typeface="+mn-ea"/>
              <a:cs typeface="+mn-cs"/>
            </a:rPr>
            <a:t> Rainforest Alliance tarafından harici olarak paylaşılmayacak, yalnızca denetim amacıyla paylaşılacaktır.</a:t>
          </a:r>
          <a:r>
            <a:rPr lang="tr-TR" sz="1100" b="0" i="0" baseline="0">
              <a:solidFill>
                <a:sysClr val="windowText" lastClr="000000"/>
              </a:solidFill>
              <a:effectLst/>
              <a:latin typeface="+mn-lt"/>
              <a:ea typeface="+mn-ea"/>
              <a:cs typeface="+mn-cs"/>
            </a:rPr>
            <a:t> Rainforest Alliance, Risk Değerlendirmesi Aracı verilerini öğrenme amacıyla ve aracın uyarlanması ve geliştirilmesi için kullanabilir (örneğin tavsiye edilen önlemlerin eklenmesi).</a:t>
          </a:r>
        </a:p>
        <a:p>
          <a:pPr fontAlgn="base"/>
          <a:endParaRPr/>
        </a:p>
        <a:p>
          <a:pPr fontAlgn="base"/>
          <a:endParaRPr/>
        </a:p>
        <a:p>
          <a:pPr fontAlgn="base"/>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Henriette Walz" id="{66B29046-409F-4C98-8CDF-7249A55BDB22}" userId="S::hwalz@ra.org::8b4f88d3-5841-4a00-8970-4df567d980f6" providerId="AD"/>
  <person displayName="Maggie Chin" id="{783882C5-1F5B-4499-870B-FAAD0F47027A}" userId="S::mchin@ra.org::9d891907-8c88-452f-be0b-5716a313ad6e" providerId="AD"/>
  <person displayName="Kunera Moore" id="{18A24C2E-2584-43CD-B719-4841DF78E602}" userId="S::KMoore@ra.org::83dad768-c949-43d2-a23f-86d40e449d0e" providerId="AD"/>
  <person displayName="Rens Rutten" id="{D70C7BD0-8688-4390-B031-28CEEC54110D}" userId="S::rrutten@ra.org::8c5740b9-fb75-405c-b053-5b74d6783a17" providerId="AD"/>
  <person displayName="Martin Noponen" id="{26CE0772-FC01-4A4D-9C5A-7D020A48EEF3}" userId="S::mnoponen@ra.org::40d57d67-7e7e-46d6-a63b-d2a8af0cd633" providerId="AD"/>
  <person displayName="Meike Engelhard" id="{C8B2BD1E-4883-4CFE-9F0D-37F6F9D42830}" userId="S::mengelhard@ra.org::e2485ffe-5f14-40c0-a5ff-997b1ec734a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4" dT="2020-04-08T07:54:46.74" personId="{66B29046-409F-4C98-8CDF-7249A55BDB22}" id="{D77DCAB9-A0FF-4DCB-AA30-8E42EAEBFD83}">
    <text xml:space="preserve">I think we should ask this for everyone - because it is likely that there are areas of natural ecosystems / natural vegetation cover that are not connected; to me this is one of the priorities where a lot could be gained, also looking at the question of Anneke "What are the priorities for groups". So I would delete the "other variable" here
</text>
  </threadedComment>
  <threadedComment ref="F126" dT="2020-04-08T07:57:04.61" personId="{66B29046-409F-4C98-8CDF-7249A55BDB22}" id="{B1906721-8D61-4664-8B67-8D8FA813BAF1}">
    <text xml:space="preserve">To me this is part of the overall plan to comply with 4.2.3; i.e. those natural ecosystems/vegetation that doesn't contain local species should move towards those and can then be counted as "natural vegetation".
But I am wondering now, whether we shouldn't make this question then more broad, and leading to all management actions to reach 4.2.3; for example, we could ask "Do you expect to have percentages of natural vegetation that are close to 10/15%"; and then we coudl give examples like "identify areas that you could restore" etc. But it would be a bit double with the 4.2.4 - But I am now wondering whether this wouldn't be the cleaner option. Rens, happy to talk about this if you want!
</text>
  </threadedComment>
</ThreadedComments>
</file>

<file path=xl/threadedComments/threadedComment2.xml><?xml version="1.0" encoding="utf-8"?>
<ThreadedComments xmlns="http://schemas.microsoft.com/office/spreadsheetml/2018/threadedcomments" xmlns:x="http://schemas.openxmlformats.org/spreadsheetml/2006/main">
  <threadedComment ref="I108" dT="2020-01-08T13:37:47.48" personId="{26CE0772-FC01-4A4D-9C5A-7D020A48EEF3}" id="{20AD0091-992C-4E2A-9B8F-2790C5B54A87}">
    <text xml:space="preserve">All for now. But once the CC risk/impact screening has been automated and included only countries that fall into med or high risk categories need to fulfil these criteria
</text>
  </threadedComment>
</ThreadedComments>
</file>

<file path=xl/threadedComments/threadedComment3.xml><?xml version="1.0" encoding="utf-8"?>
<ThreadedComments xmlns="http://schemas.microsoft.com/office/spreadsheetml/2018/threadedcomments" xmlns:x="http://schemas.openxmlformats.org/spreadsheetml/2006/main">
  <threadedComment ref="F66" dT="2020-02-19T09:32:20.47" personId="{D70C7BD0-8688-4390-B031-28CEEC54110D}" id="{D86FAB50-634A-4CDC-8C53-5B6E1B17CEE8}">
    <text xml:space="preserve">Questions that need to be verified at the level of the group members should be included in the internal inspection tool, not in this risk assessment
</text>
  </threadedComment>
  <threadedComment ref="I69" dT="2020-01-09T13:45:09.73" personId="{C8B2BD1E-4883-4CFE-9F0D-37F6F9D42830}" id="{5EE8AF6A-808A-4DED-AD6A-D677A866E58F}">
    <text xml:space="preserve">Group management does not have the list of under 18 aged group member workers or uner 18 family of group member workers. This could be potentially done in year 1 with under 18 children of group members.
</text>
  </threadedComment>
  <threadedComment ref="I69" dT="2020-02-17T17:17:15.24" personId="{18A24C2E-2584-43CD-B719-4841DF78E602}" id="{BC2FCEC7-73F3-4DDC-95FD-2C2291DE59AD}" parentId="{5EE8AF6A-808A-4DED-AD6A-D677A866E58F}">
    <text>meike totally agree - have changed</text>
  </threadedComment>
  <threadedComment ref="F70" dT="2020-02-19T09:32:45.55" personId="{D70C7BD0-8688-4390-B031-28CEEC54110D}" id="{6E9FE9EA-A14B-4934-808B-1A9E3C98243A}">
    <text xml:space="preserve">question for internal inspection
</text>
  </threadedComment>
  <threadedComment ref="F92" dT="2020-02-19T09:33:51.97" personId="{D70C7BD0-8688-4390-B031-28CEEC54110D}" id="{DAB26FE6-4FDB-4EB8-B49D-D6C21318F750}">
    <text xml:space="preserve">do we need to specify what is 'significant'?
</text>
  </threadedComment>
  <threadedComment ref="H128" dT="2020-01-08T13:37:47.48" personId="{26CE0772-FC01-4A4D-9C5A-7D020A48EEF3}" id="{FD94C455-077A-4296-B815-6804B40ABE96}">
    <text xml:space="preserve">All for now. But once the CC risk/impact screening has been automated and included only countries that fall into med or high risk categories need to fulfil these criteria
</text>
  </threadedComment>
</ThreadedComments>
</file>

<file path=xl/threadedComments/threadedComment4.xml><?xml version="1.0" encoding="utf-8"?>
<ThreadedComments xmlns="http://schemas.microsoft.com/office/spreadsheetml/2018/threadedcomments" xmlns:x="http://schemas.openxmlformats.org/spreadsheetml/2006/main">
  <threadedComment ref="G5" dT="2021-03-10T12:09:41.48" personId="{783882C5-1F5B-4499-870B-FAAD0F47027A}" id="{731662C4-3BAE-4579-9757-A78E50AC4883}">
    <text>FYI, it's the same as "question" in Chinese</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DAEE-1C7B-4F27-8637-CBDAF3D12D31}">
  <sheetPr codeName="Sheet2"/>
  <dimension ref="K1:R19"/>
  <sheetViews>
    <sheetView workbookViewId="0">
      <selection activeCell="K4" sqref="K4"/>
    </sheetView>
  </sheetViews>
  <sheetFormatPr defaultRowHeight="15" x14ac:dyDescent="0.25"/>
  <cols>
    <col min="16" max="17" width="9.140625" style="17"/>
  </cols>
  <sheetData>
    <row r="1" spans="11:18" x14ac:dyDescent="0.25">
      <c r="P1" s="97" t="s">
        <v>0</v>
      </c>
      <c r="Q1" s="97" t="s">
        <v>1</v>
      </c>
    </row>
    <row r="2" spans="11:18" x14ac:dyDescent="0.25">
      <c r="K2" s="33">
        <f>'Group risk assessment L0'!A2</f>
        <v>0</v>
      </c>
      <c r="L2" s="1"/>
      <c r="M2" s="1"/>
      <c r="N2" s="1"/>
      <c r="O2" s="1"/>
      <c r="P2" s="35" t="e">
        <f>'Group risk assessment L0'!#REF!</f>
        <v>#REF!</v>
      </c>
      <c r="Q2" s="97" t="e">
        <f t="shared" ref="Q2:Q12" si="0">IF(P2&gt;0.25, IF(P2&gt;0.5,IF(P2&gt;0.75,3,2),1),0)</f>
        <v>#REF!</v>
      </c>
      <c r="R2" s="40" t="e">
        <f>IF(Q2=1,L$17,IF(Q2=2,L$18,IF(Q2=3,L$19,L$16)))</f>
        <v>#REF!</v>
      </c>
    </row>
    <row r="3" spans="11:18" x14ac:dyDescent="0.25">
      <c r="K3" s="33" t="e">
        <f>#REF!</f>
        <v>#REF!</v>
      </c>
      <c r="L3" s="1"/>
      <c r="M3" s="1"/>
      <c r="N3" s="1"/>
      <c r="O3" s="1"/>
      <c r="P3" s="35" t="e">
        <f>#REF!</f>
        <v>#REF!</v>
      </c>
      <c r="Q3" s="97" t="e">
        <f t="shared" si="0"/>
        <v>#REF!</v>
      </c>
      <c r="R3" s="40" t="e">
        <f t="shared" ref="R3:R12" si="1">IF(Q3=1,L$17,IF(Q3=2,L$18,IF(Q3=3,L$19,L$16)))</f>
        <v>#REF!</v>
      </c>
    </row>
    <row r="4" spans="11:18" x14ac:dyDescent="0.25">
      <c r="K4" s="33" t="e">
        <f>#REF!</f>
        <v>#REF!</v>
      </c>
      <c r="L4" s="1"/>
      <c r="M4" s="1"/>
      <c r="N4" s="1"/>
      <c r="O4" s="1"/>
      <c r="P4" s="35" t="e">
        <f>#REF!</f>
        <v>#REF!</v>
      </c>
      <c r="Q4" s="97" t="e">
        <f t="shared" si="0"/>
        <v>#REF!</v>
      </c>
      <c r="R4" s="40" t="e">
        <f t="shared" si="1"/>
        <v>#REF!</v>
      </c>
    </row>
    <row r="5" spans="11:18" x14ac:dyDescent="0.25">
      <c r="K5" s="33" t="e">
        <f>#REF!</f>
        <v>#REF!</v>
      </c>
      <c r="L5" s="1"/>
      <c r="M5" s="1"/>
      <c r="N5" s="1"/>
      <c r="O5" s="1"/>
      <c r="P5" s="35" t="e">
        <f>#REF!</f>
        <v>#REF!</v>
      </c>
      <c r="Q5" s="97" t="e">
        <f t="shared" si="0"/>
        <v>#REF!</v>
      </c>
      <c r="R5" s="40" t="e">
        <f t="shared" si="1"/>
        <v>#REF!</v>
      </c>
    </row>
    <row r="6" spans="11:18" x14ac:dyDescent="0.25">
      <c r="K6" s="33" t="e">
        <f>#REF!</f>
        <v>#REF!</v>
      </c>
      <c r="L6" s="1"/>
      <c r="M6" s="1"/>
      <c r="N6" s="1"/>
      <c r="O6" s="1"/>
      <c r="P6" s="35" t="e">
        <f>#REF!</f>
        <v>#REF!</v>
      </c>
      <c r="Q6" s="97" t="e">
        <f t="shared" si="0"/>
        <v>#REF!</v>
      </c>
      <c r="R6" s="40" t="e">
        <f t="shared" si="1"/>
        <v>#REF!</v>
      </c>
    </row>
    <row r="7" spans="11:18" x14ac:dyDescent="0.25">
      <c r="K7" s="1" t="e">
        <f>#REF!</f>
        <v>#REF!</v>
      </c>
      <c r="L7" s="1"/>
      <c r="M7" s="1"/>
      <c r="N7" s="1"/>
      <c r="O7" s="1"/>
      <c r="P7" s="35" t="e">
        <f>#REF!</f>
        <v>#REF!</v>
      </c>
      <c r="Q7" s="97" t="e">
        <f t="shared" si="0"/>
        <v>#REF!</v>
      </c>
      <c r="R7" s="40" t="e">
        <f t="shared" si="1"/>
        <v>#REF!</v>
      </c>
    </row>
    <row r="8" spans="11:18" x14ac:dyDescent="0.25">
      <c r="K8" s="1" t="e">
        <f>#REF!</f>
        <v>#REF!</v>
      </c>
      <c r="L8" s="1"/>
      <c r="M8" s="1"/>
      <c r="N8" s="1"/>
      <c r="O8" s="1"/>
      <c r="P8" s="35" t="e">
        <f>#REF!</f>
        <v>#REF!</v>
      </c>
      <c r="Q8" s="97" t="e">
        <f t="shared" si="0"/>
        <v>#REF!</v>
      </c>
      <c r="R8" s="40" t="e">
        <f t="shared" si="1"/>
        <v>#REF!</v>
      </c>
    </row>
    <row r="9" spans="11:18" x14ac:dyDescent="0.25">
      <c r="K9" s="1" t="e">
        <f>#REF!</f>
        <v>#REF!</v>
      </c>
      <c r="L9" s="1"/>
      <c r="M9" s="1"/>
      <c r="N9" s="1"/>
      <c r="O9" s="1"/>
      <c r="P9" s="35" t="e">
        <f>#REF!</f>
        <v>#REF!</v>
      </c>
      <c r="Q9" s="97" t="e">
        <f t="shared" si="0"/>
        <v>#REF!</v>
      </c>
      <c r="R9" s="40" t="e">
        <f t="shared" si="1"/>
        <v>#REF!</v>
      </c>
    </row>
    <row r="10" spans="11:18" x14ac:dyDescent="0.25">
      <c r="K10" s="1" t="e">
        <f>#REF!</f>
        <v>#REF!</v>
      </c>
      <c r="L10" s="1"/>
      <c r="M10" s="1"/>
      <c r="N10" s="1"/>
      <c r="O10" s="1"/>
      <c r="P10" s="35" t="e">
        <f>#REF!</f>
        <v>#REF!</v>
      </c>
      <c r="Q10" s="97" t="e">
        <f t="shared" si="0"/>
        <v>#REF!</v>
      </c>
      <c r="R10" s="40" t="e">
        <f t="shared" si="1"/>
        <v>#REF!</v>
      </c>
    </row>
    <row r="11" spans="11:18" x14ac:dyDescent="0.25">
      <c r="K11" s="1" t="e">
        <f>#REF!</f>
        <v>#REF!</v>
      </c>
      <c r="L11" s="1"/>
      <c r="M11" s="1"/>
      <c r="N11" s="1"/>
      <c r="O11" s="1"/>
      <c r="P11" s="38" t="e">
        <f>#REF!</f>
        <v>#REF!</v>
      </c>
      <c r="Q11" s="39" t="e">
        <f t="shared" si="0"/>
        <v>#REF!</v>
      </c>
      <c r="R11" s="43" t="e">
        <f t="shared" si="1"/>
        <v>#REF!</v>
      </c>
    </row>
    <row r="12" spans="11:18" x14ac:dyDescent="0.25">
      <c r="P12" s="35" t="e">
        <f>AVERAGE(P2:P11)</f>
        <v>#REF!</v>
      </c>
      <c r="Q12" s="97" t="e">
        <f t="shared" si="0"/>
        <v>#REF!</v>
      </c>
      <c r="R12" s="40" t="e">
        <f t="shared" si="1"/>
        <v>#REF!</v>
      </c>
    </row>
    <row r="15" spans="11:18" x14ac:dyDescent="0.25">
      <c r="K15" s="41" t="s">
        <v>1</v>
      </c>
      <c r="P15" s="97"/>
      <c r="Q15" s="97"/>
    </row>
    <row r="16" spans="11:18" x14ac:dyDescent="0.25">
      <c r="K16" s="41">
        <v>0</v>
      </c>
      <c r="L16" s="42">
        <v>0</v>
      </c>
      <c r="P16" s="97"/>
      <c r="Q16" s="97"/>
    </row>
    <row r="17" spans="11:12" x14ac:dyDescent="0.25">
      <c r="K17" s="41">
        <v>1</v>
      </c>
      <c r="L17" s="40" t="s">
        <v>2</v>
      </c>
    </row>
    <row r="18" spans="11:12" x14ac:dyDescent="0.25">
      <c r="K18" s="41">
        <v>2</v>
      </c>
      <c r="L18" s="40" t="s">
        <v>3</v>
      </c>
    </row>
    <row r="19" spans="11:12" x14ac:dyDescent="0.25">
      <c r="K19" s="41">
        <v>3</v>
      </c>
      <c r="L19" s="40" t="s">
        <v>4</v>
      </c>
    </row>
  </sheetData>
  <conditionalFormatting sqref="R2">
    <cfRule type="cellIs" dxfId="7" priority="5" operator="equal">
      <formula>$L$19</formula>
    </cfRule>
    <cfRule type="cellIs" dxfId="6" priority="9" operator="equal">
      <formula>$L$16</formula>
    </cfRule>
    <cfRule type="cellIs" dxfId="5" priority="12" operator="equal">
      <formula>$L$18</formula>
    </cfRule>
    <cfRule type="cellIs" dxfId="4" priority="13" operator="equal">
      <formula>$L$17</formula>
    </cfRule>
  </conditionalFormatting>
  <conditionalFormatting sqref="R3:R12">
    <cfRule type="cellIs" dxfId="3" priority="1" operator="equal">
      <formula>$L$19</formula>
    </cfRule>
    <cfRule type="cellIs" dxfId="2" priority="2" operator="equal">
      <formula>$L$16</formula>
    </cfRule>
    <cfRule type="cellIs" dxfId="1" priority="3" operator="equal">
      <formula>$L$18</formula>
    </cfRule>
    <cfRule type="cellIs" dxfId="0" priority="4" operator="equal">
      <formula>$L$17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572C-B15F-46CB-B4BD-687744280157}">
  <sheetPr codeName="Sheet10">
    <tabColor rgb="FF00B050"/>
  </sheetPr>
  <dimension ref="A1:I135"/>
  <sheetViews>
    <sheetView zoomScale="70" zoomScaleNormal="70" workbookViewId="0">
      <selection activeCell="B4" sqref="B4"/>
    </sheetView>
  </sheetViews>
  <sheetFormatPr defaultColWidth="8.85546875" defaultRowHeight="15" x14ac:dyDescent="0.25"/>
  <cols>
    <col min="1" max="1" width="8.85546875" style="410"/>
    <col min="2" max="2" width="44.7109375" style="410" customWidth="1"/>
    <col min="3" max="3" width="16.28515625" style="410" customWidth="1"/>
    <col min="4" max="4" width="14.28515625" style="410" customWidth="1"/>
    <col min="5" max="5" width="72.28515625" style="411" bestFit="1" customWidth="1"/>
    <col min="6" max="6" width="15" style="410" customWidth="1"/>
    <col min="7" max="7" width="90.85546875" style="411" customWidth="1"/>
    <col min="8" max="8" width="53.7109375" style="410" customWidth="1"/>
    <col min="9" max="9" width="40.42578125" style="410" customWidth="1"/>
    <col min="10" max="16384" width="8.85546875" style="410"/>
  </cols>
  <sheetData>
    <row r="1" spans="2:9" x14ac:dyDescent="0.25">
      <c r="I1" s="475"/>
    </row>
    <row r="2" spans="2:9" ht="26.25" x14ac:dyDescent="0.4">
      <c r="B2" s="627" t="str">
        <f>G129</f>
        <v>Rainforest Alliance Temel Arazi Risk Değerlendirmesi Aracı</v>
      </c>
      <c r="I2" s="475"/>
    </row>
    <row r="3" spans="2:9" ht="15.75" thickBot="1" x14ac:dyDescent="0.3">
      <c r="B3" s="412"/>
      <c r="I3" s="475"/>
    </row>
    <row r="4" spans="2:9" ht="18.75" x14ac:dyDescent="0.3">
      <c r="B4" s="629" t="str">
        <f>G112</f>
        <v>Sertifika Sahibi Türü (seçiniz)</v>
      </c>
      <c r="E4" s="472"/>
      <c r="I4" s="475"/>
    </row>
    <row r="5" spans="2:9" ht="20.25" customHeight="1" thickBot="1" x14ac:dyDescent="0.35">
      <c r="B5" s="382" t="s">
        <v>838</v>
      </c>
      <c r="C5" s="628" t="str">
        <f>G133</f>
        <v>&lt;- Büyük araziler (bireysel ve gruba dahil) ve bireysel olarak sertifikalandırılan küçük araziler için "Büyük" seçiniz.</v>
      </c>
      <c r="E5" s="472"/>
      <c r="I5" s="475"/>
    </row>
    <row r="6" spans="2:9" ht="15.75" thickBot="1" x14ac:dyDescent="0.3">
      <c r="B6" s="412"/>
      <c r="I6" s="475"/>
    </row>
    <row r="7" spans="2:9" ht="27" thickBot="1" x14ac:dyDescent="0.45">
      <c r="B7" s="798" t="str">
        <f>H112</f>
        <v>Yönetim</v>
      </c>
      <c r="C7" s="799"/>
      <c r="D7" s="799"/>
      <c r="E7" s="799"/>
      <c r="F7" s="799"/>
      <c r="G7" s="799"/>
      <c r="H7" s="413"/>
      <c r="I7" s="475"/>
    </row>
    <row r="8" spans="2:9" ht="27" thickBot="1" x14ac:dyDescent="0.45">
      <c r="B8" s="414"/>
      <c r="C8" s="414"/>
      <c r="D8" s="414"/>
      <c r="E8" s="414"/>
      <c r="F8" s="414"/>
      <c r="G8" s="414"/>
    </row>
    <row r="9" spans="2:9" ht="29.25" customHeight="1" thickBot="1" x14ac:dyDescent="0.3">
      <c r="B9" s="427" t="str">
        <f>$G$113</f>
        <v>Standart Gerekliliği</v>
      </c>
      <c r="C9" s="428" t="str">
        <f>$G$114</f>
        <v>Problem</v>
      </c>
      <c r="D9" s="429" t="str">
        <f>$G$115</f>
        <v>Soru No.</v>
      </c>
      <c r="E9" s="429" t="str">
        <f>$G$116</f>
        <v>Soru</v>
      </c>
      <c r="F9" s="473" t="str">
        <f>$G$117</f>
        <v>Cevap (seçiniz)</v>
      </c>
      <c r="G9" s="443" t="str">
        <f>$G$118</f>
        <v>Hafifletme önlemi</v>
      </c>
      <c r="H9" s="446" t="str">
        <f>$G$119</f>
        <v>Sertifika Sahibi'nin kendi hafifletme önlemi</v>
      </c>
    </row>
    <row r="10" spans="2:9" ht="101.25" customHeight="1" thickBot="1" x14ac:dyDescent="0.3">
      <c r="B10" s="430" t="str">
        <f>VLOOKUP(D10,'Basic Risk Assessment DATASHEET'!A:B,2,FALSE)</f>
        <v>1.2.10 Arazi alanı</v>
      </c>
      <c r="C10" s="435" t="str">
        <f>VLOOKUP(D10,'Basic Risk Assessment DATASHEET'!A:E,5,FALSE)</f>
        <v>Ormanların yok edilmesi/ormanlara zarar verilmesi ve Yerel bitki örtüsü</v>
      </c>
      <c r="D10" s="431">
        <v>1</v>
      </c>
      <c r="E10" s="432" t="str">
        <f>IFERROR(VLOOKUP($B$10&amp;D10&amp;$B$5,'Basic Risk Assessment DATASHEET'!$F$3:$G$129,2,FALSE),B128)</f>
        <v>Grup üreticilerinin üretim işletmelerinin değişmesini veya genişlemesini bekliyor musunuz?</v>
      </c>
      <c r="F10" s="383" t="s">
        <v>875</v>
      </c>
      <c r="G10" s="445" t="str">
        <f>VLOOKUP(RIGHT(E10&amp;F10,250),'Basic Risk Assessment DATASHEET'!$J$3:$K$129,2,FALSE)</f>
        <v>Üreticilerin ve işçilerin, doğal bitki örtüsünün ve doğal ekosistemlerin farkındalık arttırma ve düzenli izleme yoluyla korunması gerektiğini bilmelerini sağlayın. Arazideki doğal ekosistemlerin ve tampon bölgelerinin sınırlarını açıkça işaretleyin ve tarımsal kimyasalların kullanımı dahil olmak üzere üretim ve işleme faaliyetlerinin bu alanlara zarar vermediğinden emin olun.</v>
      </c>
      <c r="H10" s="415"/>
    </row>
    <row r="11" spans="2:9" ht="15.75" thickBot="1" x14ac:dyDescent="0.3">
      <c r="B11" s="433"/>
      <c r="C11" s="433"/>
      <c r="D11" s="433"/>
      <c r="E11" s="434"/>
    </row>
    <row r="12" spans="2:9" ht="30" customHeight="1" thickBot="1" x14ac:dyDescent="0.3">
      <c r="B12" s="427" t="str">
        <f>$G$113</f>
        <v>Standart Gerekliliği</v>
      </c>
      <c r="C12" s="428" t="str">
        <f>$G$114</f>
        <v>Problem</v>
      </c>
      <c r="D12" s="429" t="str">
        <f>$G$115</f>
        <v>Soru No.</v>
      </c>
      <c r="E12" s="429" t="str">
        <f>$G$116</f>
        <v>Soru</v>
      </c>
      <c r="F12" s="473" t="str">
        <f>$G$117</f>
        <v>Cevap (seçiniz)</v>
      </c>
      <c r="G12" s="443" t="str">
        <f>$G$118</f>
        <v>Hafifletme önlemi</v>
      </c>
      <c r="H12" s="446" t="str">
        <f>$G$119</f>
        <v>Sertifika Sahibi'nin kendi hafifletme önlemi</v>
      </c>
    </row>
    <row r="13" spans="2:9" ht="169.5" customHeight="1" x14ac:dyDescent="0.25">
      <c r="B13" s="795" t="str">
        <f>VLOOKUP(D13,'Basic Risk Assessment DATASHEET'!A:B,2,FALSE)</f>
        <v>2.1 İzlenebilirlik</v>
      </c>
      <c r="C13" s="435" t="str">
        <f>VLOOKUP(D13,'Basic Risk Assessment DATASHEET'!A:E,5,FALSE)</f>
        <v>Lütfen aracı bilgilerini girin</v>
      </c>
      <c r="D13" s="436">
        <v>2</v>
      </c>
      <c r="E13" s="437" t="str">
        <f>IFERROR(VLOOKUP($B$13&amp;D13&amp;$B$5,'Basic Risk Assessment DATASHEET'!$F$3:$G$129,2,FALSE),$B$128)</f>
        <v>Tedarik zincirinizde aracılar ve/veya taşeronlardan* yararlanıyor musunuz/yararlanmayı düşünüyor musunuz?</v>
      </c>
      <c r="F13" s="384" t="s">
        <v>875</v>
      </c>
      <c r="G13" s="444" t="str">
        <f>VLOOKUP(RIGHT(E13&amp;F13,250),'Basic Risk Assessment DATASHEET'!$J$3:$K$129,2,FALSE)</f>
        <v>1) Tedarik zincirinizdeki bütün aktörler (üreticiler, taşeronlar , aracılar, işleme birimleri, nakliye, toplama merkezleri, yönetim vb.) için dökümante edilmiş ve fiziksel izlenebilirlik kurallarını içeren net bir izlenebilirlik akışı oluşturun.
2) İzlenebilirlik prosedürünüz konusunda bütün aktörleri eğitin. Buna aracılar ve/veya taşeronlar da dahildir.
3) Bütün aktörlerde izlenebilirliği ve kayıt tutmayı izleyin. 
4) Aracıları özellikle hasat döneminde izleme. İzleme için, tartıların kalibrasyonunu ve aracılarda kayıt tutmayı doğrulayarak üreticilere ait bir örnekten alınan satış bilgileriyle çapraz kontrol edin.</v>
      </c>
      <c r="H13" s="416"/>
    </row>
    <row r="14" spans="2:9" ht="132.75" customHeight="1" x14ac:dyDescent="0.25">
      <c r="B14" s="796"/>
      <c r="C14" s="435" t="str">
        <f>VLOOKUP(D14,'Basic Risk Assessment DATASHEET'!A:E,5,FALSE)</f>
        <v>Kayıt tutma</v>
      </c>
      <c r="D14" s="436">
        <v>3</v>
      </c>
      <c r="E14" s="437" t="str">
        <f>IFERROR(VLOOKUP($B$13&amp;D14&amp;$B$5,'Basic Risk Assessment DATASHEET'!$F$3:$G$129,2,FALSE),$B$128)</f>
        <v>Üreticilerin kayıt tutmada (izlenebilirlik) zorluk yaşamasını bekliyor musunuz?</v>
      </c>
      <c r="F14" s="384" t="s">
        <v>875</v>
      </c>
      <c r="G14" s="444" t="str">
        <f>VLOOKUP(RIGHT(E14&amp;F14,250),'Basic Risk Assessment DATASHEET'!$J$3:$K$129,2,FALSE)</f>
        <v>1) Makbuzların idaresini/saklanmasını eğitim planına dahil edin.
2) Grup, üreticinin makbuzları aynı yerde (örneğin plastik klasörlerde) saklamasına destek olur.
3) Üreticileri makbuzları saklamaya teşvik etmek için işaretler asın
4) Makbuzların saklanmasını izleyin</v>
      </c>
      <c r="H14" s="417"/>
    </row>
    <row r="15" spans="2:9" ht="84.95" customHeight="1" x14ac:dyDescent="0.25">
      <c r="B15" s="796"/>
      <c r="C15" s="435" t="str">
        <f>VLOOKUP(D15,'Basic Risk Assessment DATASHEET'!A:E,5,FALSE)</f>
        <v>Ürün ayırma</v>
      </c>
      <c r="D15" s="436">
        <v>4</v>
      </c>
      <c r="E15" s="437" t="str">
        <f>IFERROR(VLOOKUP($B$13&amp;D15&amp;$B$5,'Basic Risk Assessment DATASHEET'!$F$3:$G$129,2,FALSE),$B$128)</f>
        <v>(Yönetim olarak) yalnızca Rainforest Alliance sertifikalı ürünlerle mi işlem yapıyorsunuz/işlem yapmayı düşünüyorsunuz ve/veya yalnızca Rainforest Alliance sertifikalı üreticilerden mi satın alıyorsunuz/satın almayı düşünüyorsunuz?</v>
      </c>
      <c r="F15" s="384" t="s">
        <v>868</v>
      </c>
      <c r="G15" s="444" t="str">
        <f>VLOOKUP(RIGHT(E15&amp;F15,250),'Basic Risk Assessment DATASHEET'!$J$3:$K$129,2,FALSE)</f>
        <v>1) Sertifikalı üreticilerden gelen ürünlerin fiziksel veya görsel tanımlama yoluyla ve izlenebilirlik dökümanlarında (makbuz, kayıt vb.) tanımlanması için bir sistem uygulayın.
2) Görsel tanımlamaya örnek olarak ürün nakliyesi ve depolanması sırasında çuvalların üzerindeki etiketler gösterilebilir.</v>
      </c>
      <c r="H15" s="417"/>
    </row>
    <row r="16" spans="2:9" ht="105.75" customHeight="1" x14ac:dyDescent="0.25">
      <c r="B16" s="796"/>
      <c r="C16" s="435" t="str">
        <f>VLOOKUP(D16,'Basic Risk Assessment DATASHEET'!A:E,5,FALSE)</f>
        <v>Hasat edilen miktarlar</v>
      </c>
      <c r="D16" s="436">
        <v>5</v>
      </c>
      <c r="E16" s="437" t="str">
        <f>IFERROR(VLOOKUP($B$13&amp;D16&amp;$B$5,'Basic Risk Assessment DATASHEET'!$F$3:$G$129,2,FALSE),$B$128)</f>
        <v>Grup üreticilerinin, sertifikalı ürünleri için farklı pazar satış noktalarına/farklı alıcılara erişimi var mı?</v>
      </c>
      <c r="F16" s="384" t="s">
        <v>875</v>
      </c>
      <c r="G16" s="444" t="str">
        <f>VLOOKUP(RIGHT(E16&amp;F16,250),'Basic Risk Assessment DATASHEET'!$J$3:$K$129,2,FALSE)</f>
        <v>1) Hasat edilen miktarlar hakkındaki teslimatlara dayalı bilgiler güvenilir olmayabilir, bu nedenle hasat edilen miktarlar hakkında bilgi edinmek için bir sistem geliştirin (bu, yıl boyunca doğrudan üreticilerden istenerek veya iç denetimler sırasında yapılabilir).
2) Hasat edilen miktar hakkında bilgileri, iç denetimler sırasında yılda bir kez değil, yıl boyunca (aylık bazda) toplayın.</v>
      </c>
      <c r="H16" s="417"/>
    </row>
    <row r="17" spans="2:8" ht="130.5" customHeight="1" thickBot="1" x14ac:dyDescent="0.3">
      <c r="B17" s="797"/>
      <c r="C17" s="435" t="str">
        <f>VLOOKUP(D17,'Basic Risk Assessment DATASHEET'!A:E,5,FALSE)</f>
        <v>Arazi işleticileri</v>
      </c>
      <c r="D17" s="431">
        <v>6</v>
      </c>
      <c r="E17" s="437" t="str">
        <f>IFERROR(VLOOKUP($B$13&amp;D17&amp;$B$5,'Basic Risk Assessment DATASHEET'!$F$3:$G$129,2,FALSE),$B$128)</f>
        <v>Grup üreticileri, arazilerini yönetmek için çoğunlukla arazi işleten kişilere mi dayanıyor?</v>
      </c>
      <c r="F17" s="383" t="s">
        <v>875</v>
      </c>
      <c r="G17" s="444" t="str">
        <f>VLOOKUP(RIGHT(E17&amp;F17,250),'Basic Risk Assessment DATASHEET'!$J$3:$K$129,2,FALSE)</f>
        <v>1) Arazi yöneticisinin Rainforest Alliance standardı gereklilikleri konusunda eğitildiğini; iç denetim sürecini, kayıtları, analiz edilen verileri kapsamlı ve ayrıntılı olarak anladığını ve izlenebilirlik gerekliliklerinin farkında olduğunu garanti altına alın.
2) Araziyi işleten kişinin sertifikalı olmayan arazileri de yönetip yönetmediğini kontrol edin ve yönetiyorsa bu arazileri de sertifikalı gruba dahil etme konusunda işleten kişiyi teşvik edin.
3) Araziyi işleten kişiyi eğitimlere (izlenebilirlik ve diğer konular hakkındaki) mutlaka davet edin</v>
      </c>
      <c r="H17" s="418"/>
    </row>
    <row r="18" spans="2:8" x14ac:dyDescent="0.25">
      <c r="B18" s="433"/>
      <c r="C18" s="433"/>
      <c r="D18" s="433"/>
      <c r="E18" s="434"/>
    </row>
    <row r="19" spans="2:8" ht="15.75" thickBot="1" x14ac:dyDescent="0.3">
      <c r="B19" s="433"/>
      <c r="C19" s="433"/>
      <c r="D19" s="433"/>
      <c r="E19" s="434"/>
    </row>
    <row r="20" spans="2:8" ht="28.5" customHeight="1" thickBot="1" x14ac:dyDescent="0.3">
      <c r="B20" s="427" t="str">
        <f>$G$113</f>
        <v>Standart Gerekliliği</v>
      </c>
      <c r="C20" s="428" t="str">
        <f>$G$114</f>
        <v>Problem</v>
      </c>
      <c r="D20" s="429" t="str">
        <f>$G$115</f>
        <v>Soru No.</v>
      </c>
      <c r="E20" s="429" t="str">
        <f>$G$116</f>
        <v>Soru</v>
      </c>
      <c r="F20" s="473" t="str">
        <f>$G$117</f>
        <v>Cevap (seçiniz)</v>
      </c>
      <c r="G20" s="443" t="str">
        <f>$G$118</f>
        <v>Hafifletme önlemi</v>
      </c>
      <c r="H20" s="446" t="str">
        <f>$G$119</f>
        <v>Sertifika Sahibi'nin kendi hafifletme önlemi</v>
      </c>
    </row>
    <row r="21" spans="2:8" ht="90.95" customHeight="1" x14ac:dyDescent="0.25">
      <c r="B21" s="800" t="str">
        <f>VLOOKUP(D21,'Basic Risk Assessment DATASHEET'!A:B,2,FALSE)</f>
        <v>Aşağıdakilerle ilgili verimlilik ve kârlılık: 2.1.2 hasat edilen miktar; 1.3.6 finansal girdiler ve beceriler; 1.3.7 çeşitlendirme; 3.1. üretim maliyetleri ve Yaşam Geliri</v>
      </c>
      <c r="C21" s="435" t="str">
        <f>VLOOKUP(D21,'Basic Risk Assessment DATASHEET'!A:E,5,FALSE)</f>
        <v>Optimum verim</v>
      </c>
      <c r="D21" s="436">
        <v>7</v>
      </c>
      <c r="E21" s="437" t="str">
        <f>IFERROR(VLOOKUP($B$21&amp;D21&amp;$B$5,'Basic Risk Assessment DATASHEET'!$F$3:$G$129,2,FALSE),$B$128)</f>
        <v>Grup üreticilerinin sertifikalı ürününün ortalama verimi, bölgenizdeki optimum verim seviyesinde veya bu verim seviyesinin üzerinde mi?</v>
      </c>
      <c r="F21" s="384" t="s">
        <v>860</v>
      </c>
      <c r="G21" s="444" t="str">
        <f>VLOOKUP(RIGHT(E21&amp;F21,250),'Basic Risk Assessment DATASHEET'!$J$3:$K$129,2,FALSE)</f>
        <v>1) Personeli, arazideki üretim kısıtlamalarını bilmeleri ve önceliklendirmeleri amacıyla eğitin
2) Arazideki temel verimlilik kısıtlamalarını belirleyin
3) Gençleştirme, gübreleme ve zararlılar ve hastalıklarla etkin mücadelenin etkisini göstermek için deneme ve iş modeli arazileri oluşturun</v>
      </c>
      <c r="H21" s="416"/>
    </row>
    <row r="22" spans="2:8" ht="129.75" customHeight="1" x14ac:dyDescent="0.25">
      <c r="B22" s="801"/>
      <c r="C22" s="435" t="str">
        <f>VLOOKUP(D22,'Basic Risk Assessment DATASHEET'!A:E,5,FALSE)</f>
        <v>Finansmana, girdilere ve bilgiye erişim</v>
      </c>
      <c r="D22" s="436">
        <v>8</v>
      </c>
      <c r="E22" s="437" t="str">
        <f>IFERROR(VLOOKUP($B$21&amp;D22&amp;$B$5,'Basic Risk Assessment DATASHEET'!$F$3:$G$129,2,FALSE),$B$128)</f>
        <v>Verimliliği optimize etmek için bütün grup üreticilerinin finansa, tarımsal girdilere ve yeterli bilgiye erişimi var mı?</v>
      </c>
      <c r="F22" s="384" t="s">
        <v>860</v>
      </c>
      <c r="G22" s="444" t="str">
        <f>VLOOKUP(RIGHT(E22&amp;F22,250),'Basic Risk Assessment DATASHEET'!$J$3:$K$129,2,FALSE)</f>
        <v>1) Grup üreticileri içinde, girdiler ve bilgi birikimiyle ilgili temel ihtiyaçları belirleyin.
2) Finans, iş yönetimi ve üretim maliyetleri ile net geliri anlama konularında eğitimle grup üreticilerine destek olun (seçmeli gereklilik 1.3.6)
3) Gerekirse, finansal hizmetlere erişimi kolaylaştırın (örneğin arazi yatırımları için krediler) (seçmeli gereklilik 1.3.6)</v>
      </c>
      <c r="H22" s="417"/>
    </row>
    <row r="23" spans="2:8" ht="159" customHeight="1" thickBot="1" x14ac:dyDescent="0.3">
      <c r="B23" s="802"/>
      <c r="C23" s="435" t="str">
        <f>VLOOKUP(D23,'Basic Risk Assessment DATASHEET'!A:E,5,FALSE)</f>
        <v>Yaşam geliri</v>
      </c>
      <c r="D23" s="436">
        <v>9</v>
      </c>
      <c r="E23" s="437" t="str">
        <f>IFERROR(VLOOKUP($B$21&amp;D23&amp;$B$5,'Basic Risk Assessment DATASHEET'!$F$3:$G$129,2,FALSE),$B$128)</f>
        <v>Sertifikalı ürünün üretimiyle bütün grup üreticileri yaşam geliri kazanıyor mu?</v>
      </c>
      <c r="F23" s="384" t="s">
        <v>860</v>
      </c>
      <c r="G23" s="444" t="str">
        <f>VLOOKUP(RIGHT(E23&amp;F23,250),'Basic Risk Assessment DATASHEET'!$J$3:$K$129,2,FALSE)</f>
        <v>1) Yaşam Geliri rayicini kullanarak grup üreticisi hanelerin temsili bir örneğinin toplam net gelirini değerlendirin (seçmeli gereklilik 3.1.8).
2) Finans, iş yönetimi ve üretim maliyetleri ile net geliri anlama konularında eğitimle grup üreticilerine destek olun (seçmeli gereklilik 1.3.6)
3) Gerekirse, finansal hizmetlere erişimi kolaylaştırın (örneğin arazi yatırımları için borçlar) (seçmeli gereklilik 1.3.6)
4) Grup üreticilerine gelir çeşitlendirme stratejileri hakkında bilgiye dayalı kararlar vermeleri konusunda destek olun, örneğin diğer gelir üretici faaliyetler, ürün yükseltme (seçmeli gereklilik 1.3.7)</v>
      </c>
      <c r="H23" s="418"/>
    </row>
    <row r="25" spans="2:8" ht="15.75" thickBot="1" x14ac:dyDescent="0.3"/>
    <row r="26" spans="2:8" ht="27" thickBot="1" x14ac:dyDescent="0.45">
      <c r="B26" s="798" t="str">
        <f>H113</f>
        <v>Arazi işletme uygulamaları</v>
      </c>
      <c r="C26" s="799"/>
      <c r="D26" s="799"/>
      <c r="E26" s="799"/>
      <c r="F26" s="799"/>
      <c r="G26" s="799"/>
      <c r="H26" s="413"/>
    </row>
    <row r="27" spans="2:8" s="419" customFormat="1" ht="27" thickBot="1" x14ac:dyDescent="0.45">
      <c r="B27" s="414"/>
      <c r="C27" s="414"/>
      <c r="D27" s="414"/>
      <c r="E27" s="414"/>
      <c r="F27" s="414"/>
      <c r="G27" s="414"/>
    </row>
    <row r="28" spans="2:8" ht="28.5" customHeight="1" thickBot="1" x14ac:dyDescent="0.3">
      <c r="B28" s="427" t="str">
        <f>$G$113</f>
        <v>Standart Gerekliliği</v>
      </c>
      <c r="C28" s="428" t="str">
        <f>$G$114</f>
        <v>Problem</v>
      </c>
      <c r="D28" s="429" t="str">
        <f>$G$115</f>
        <v>Soru No.</v>
      </c>
      <c r="E28" s="429" t="str">
        <f>$G$116</f>
        <v>Soru</v>
      </c>
      <c r="F28" s="473" t="str">
        <f>$G$117</f>
        <v>Cevap (seçiniz)</v>
      </c>
      <c r="G28" s="443" t="str">
        <f>$G$118</f>
        <v>Hafifletme önlemi</v>
      </c>
      <c r="H28" s="446" t="str">
        <f>$G$119</f>
        <v>Sertifika Sahibi'nin kendi hafifletme önlemi</v>
      </c>
    </row>
    <row r="29" spans="2:8" ht="175.5" customHeight="1" x14ac:dyDescent="0.25">
      <c r="B29" s="800" t="str">
        <f>VLOOKUP(D29,'Basic Risk Assessment DATASHEET'!A:B,2,FALSE)</f>
        <v>4.6 Tarımsal kimyasalların yönetimi</v>
      </c>
      <c r="C29" s="435" t="str">
        <f>VLOOKUP(D29,'Basic Risk Assessment DATASHEET'!A:E,5,FALSE)</f>
        <v>Yasaklı tarımsal kimyasalların kullanılması</v>
      </c>
      <c r="D29" s="436">
        <v>10</v>
      </c>
      <c r="E29" s="437" t="str">
        <f>IFERROR(VLOOKUP($B$29&amp;D29&amp;$B$5,'Basic Risk Assessment DATASHEET'!$F$3:$G$129,2,FALSE),$B$128)</f>
        <v>Rainforest Alliance Yasaklı Listesi'ndeki Tarımsal Kimyasallar'ı İnceleyin:
Bölgede, Rainforest Alliance Yasaklı Listesi'ndeki bir veya daha fazla tarımsal kimyasal arazide yaygın olarak kullanılıyor mu?</v>
      </c>
      <c r="F29" s="384" t="s">
        <v>875</v>
      </c>
      <c r="G29" s="444" t="str">
        <f>VLOOKUP(RIGHT(E29&amp;F29,250),'Basic Risk Assessment DATASHEET'!$J$3:$K$129,2,FALSE)</f>
        <v xml:space="preserve">1) Dış denetim sırasında yasaklı pestisit kullanımının tespit edilmesi durumunda CB, sertifikasyon reddi kararı verebilir. Bunu önlemek için yönetim planınıza şunları ekleyin:
- Yasaklı tarımsal kimyasalların kullanımına izin verilmemesi ve hangileri olduğu konusunda grup üreticileri eğitimi.
- Son derece tehlikeli tarımsal kimyasalların kullanılması riski konusunda grup üreticileri eğitimi.
- İç denetimlerde yasaklı tarımsal kimyasalların kullanıldığının doğrulanması.
- Uygulama döneminde tarımsal kimyasal kullanımının izlenmesi.
- Grup üreticilerinden yasaklı tarımsal kimyasal stoklarını toplamak için sistem geliştirilmesi.
Not: Sertifikalandırılacak üründe yasaklı tarımsal kimyasallar kullanan üreticiler sertifikasyona dahil edilemez ve tekrar başvurmak için bir sonraki hasat döngüsünü beklemek zorundadır. </v>
      </c>
      <c r="H29" s="416"/>
    </row>
    <row r="30" spans="2:8" ht="206.45" customHeight="1" x14ac:dyDescent="0.25">
      <c r="B30" s="801"/>
      <c r="C30" s="435" t="str">
        <f>VLOOKUP(D30,'Basic Risk Assessment DATASHEET'!A:E,5,FALSE)</f>
        <v>Pestisit uygulamalarının miktarı</v>
      </c>
      <c r="D30" s="436">
        <v>11</v>
      </c>
      <c r="E30" s="437" t="str">
        <f>IFERROR(VLOOKUP($B$29&amp;D30&amp;$B$5,'Basic Risk Assessment DATASHEET'!$F$3:$G$129,2,FALSE),$B$128)</f>
        <v>Üreticilerin, tarımsal kimyasallar kullanmadan önce zararlılarla mücadele için biyolojik, fiziksel ve diğer kimyasal olmayan mücadele yöntemlerini (EZY - Entegre Zararlı Yönetimi) denemesi yaygın olarak uygulanıyor mu?</v>
      </c>
      <c r="F30" s="384" t="s">
        <v>868</v>
      </c>
      <c r="G30" s="444" t="str">
        <f>VLOOKUP(RIGHT(E30&amp;F30,250),'Basic Risk Assessment DATASHEET'!$J$3:$K$129,2,FALSE)</f>
        <v>1) Tarım Standardı Bölüm 4.5 ile uygunluğa özellikle dikkat edin. Gerektiğinde, Entegre Zararlı Yönetimi prosedürünün geliştirilmesi için yerel bir üniversite veya yayım servisiyle iletişime geçin. Düşük toksisite seviyesine sahip tarımsal kimyasallarının yanı sıra kimyasal olmayan zararlılarla mücadele ürünlerinin satın alınmasına yönelik kaynakları belirleyin.
2) Bütün üreticilerin Entegre Zararlı Yönetimi'ni uygulamak adına gerekli bilgi birikimine ve becerilere sahip olduğundan emin olun.
3) Üreticileri kayıt tutma konusunda eğitin.
4) Uygulama süresi boyunca tarımsal kimyasalların kullanımını ve EZY prosedürünün grup üreticileri tarafından uygulanmasını (kayıt tutma dahil olmak üzere) izleyin.</v>
      </c>
      <c r="H30" s="417"/>
    </row>
    <row r="31" spans="2:8" ht="207.75" customHeight="1" thickBot="1" x14ac:dyDescent="0.3">
      <c r="B31" s="802"/>
      <c r="C31" s="435" t="str">
        <f>VLOOKUP(D31,'Basic Risk Assessment DATASHEET'!A:E,5,FALSE)</f>
        <v>KKE'lerin kullanımı</v>
      </c>
      <c r="D31" s="436">
        <v>12</v>
      </c>
      <c r="E31" s="437" t="str">
        <f>IFERROR(VLOOKUP($B$29&amp;D31&amp;$B$5,'Basic Risk Assessment DATASHEET'!$F$3:$G$129,2,FALSE),$B$128)</f>
        <v xml:space="preserve">Grup üreticileri ve/veya işçileri, tarımsal kimyasalların uygulanmasında yaygın olarak Kişisel Koruyucu Ekipman (KKE) kullanıyor mu? </v>
      </c>
      <c r="F31" s="384" t="s">
        <v>868</v>
      </c>
      <c r="G31" s="444" t="str">
        <f>VLOOKUP(RIGHT(E31&amp;F31,250),'Basic Risk Assessment DATASHEET'!$J$3:$K$129,2,FALSE)</f>
        <v>1) Tarımsal kimyasalları uygulayan herkes için yeterli sayıda KKE'nin mevcut olmasını sağlayın.
2) Yeterli sayıda ve uygun KKE'nin temin edilmesi ve bu KKE'lerin doğru kullanımına ilişkin yönetim prensipleri geliştirin ve uygulayın.
3) Tarımsal kimyasalları uygulayan herkesin, tarımsal kimyasalların doğru uygulanması ve KKE'nin doğru kullanımı konusunda eğitim aldığından emin olun.
4) Son derece tehlikeli tarımsal kimyasalların kullanılması riski konusunda grup üreticilerinin eğitim almış olması.
5) Grup üreticilerinin ayrı ayrı tarımsal kimyasal uygulaması ilaçlama ekipleri oluşturma seçeneğini değerlendirin.
6) Uygulama süresi boyunca KKE'lerin kullanımını izleyin.</v>
      </c>
      <c r="H31" s="418"/>
    </row>
    <row r="32" spans="2:8" ht="15.75" thickBot="1" x14ac:dyDescent="0.3">
      <c r="B32" s="433"/>
      <c r="C32" s="433"/>
      <c r="D32" s="433"/>
      <c r="E32" s="434"/>
    </row>
    <row r="33" spans="2:9" ht="33.75" customHeight="1" thickBot="1" x14ac:dyDescent="0.3">
      <c r="B33" s="427" t="str">
        <f>$G$113</f>
        <v>Standart Gerekliliği</v>
      </c>
      <c r="C33" s="428" t="str">
        <f>$G$114</f>
        <v>Problem</v>
      </c>
      <c r="D33" s="429" t="str">
        <f>$G$115</f>
        <v>Soru No.</v>
      </c>
      <c r="E33" s="429" t="str">
        <f>$G$116</f>
        <v>Soru</v>
      </c>
      <c r="F33" s="473" t="str">
        <f>$G$117</f>
        <v>Cevap (seçiniz)</v>
      </c>
      <c r="G33" s="443" t="str">
        <f>$G$118</f>
        <v>Hafifletme önlemi</v>
      </c>
      <c r="H33" s="446" t="str">
        <f>$G$119</f>
        <v>Sertifika Sahibi'nin kendi hafifletme önlemi</v>
      </c>
    </row>
    <row r="34" spans="2:9" ht="51.75" customHeight="1" x14ac:dyDescent="0.25">
      <c r="B34" s="795" t="str">
        <f>VLOOKUP(D34,'Basic Risk Assessment DATASHEET'!A:B,2,FALSE)</f>
        <v>4.4 Toprağın verimliliği ve korunması</v>
      </c>
      <c r="C34" s="435" t="str">
        <f>VLOOKUP(D34,'Basic Risk Assessment DATASHEET'!A:E,5,FALSE)</f>
        <v>Erozyon</v>
      </c>
      <c r="D34" s="436">
        <v>13</v>
      </c>
      <c r="E34" s="437" t="str">
        <f>IFERROR(VLOOKUP($B$34&amp;D34&amp;$B$115,'Basic Risk Assessment DATASHEET'!$F$3:$G$129,2,FALSE),$B$128)</f>
        <v>0,1 hektardan büyük bir alan üzerinde, yüksekliği 3 m'yi aşan ve eğimi 1 m'den fazla olan arazilerin bulunduğu alanlar var mı?</v>
      </c>
      <c r="F34" s="384" t="s">
        <v>875</v>
      </c>
      <c r="G34" s="444" t="str">
        <f>VLOOKUP(RIGHT(E34&amp;F34,250),'Basic Risk Assessment DATASHEET'!$J$3:$K$129,2,FALSE)</f>
        <v>Doğal toprak örtücü bitkilerin ekimi/dikimi, tesviye hatlarına bitki ekimi/dikimi, canlı setler ve drenaj/kurutma sistemleri dahil olmak üzere erozyona karşı koruma önlemleri uygulayın.</v>
      </c>
      <c r="H34" s="416"/>
    </row>
    <row r="35" spans="2:9" ht="49.5" customHeight="1" x14ac:dyDescent="0.25">
      <c r="B35" s="796"/>
      <c r="C35" s="435" t="str">
        <f>VLOOKUP(D35,'Basic Risk Assessment DATASHEET'!A:E,5,FALSE)</f>
        <v>Toprağın suya doyması</v>
      </c>
      <c r="D35" s="436">
        <v>14</v>
      </c>
      <c r="E35" s="437" t="str">
        <f>IFERROR(VLOOKUP($B$34&amp;D35&amp;$B$115,'Basic Risk Assessment DATASHEET'!$F$3:$G$129,2,FALSE),$B$128)</f>
        <v>Arazi/grup üreticisi arazilerinde, yağmurdan sonra üzerinde uzun süre durgun su biriken alanlar var mı?</v>
      </c>
      <c r="F35" s="384" t="s">
        <v>875</v>
      </c>
      <c r="G35" s="444" t="str">
        <f>VLOOKUP(RIGHT(E35&amp;F35,250),'Basic Risk Assessment DATASHEET'!$J$3:$K$129,2,FALSE)</f>
        <v>Toprağın suyu emme ve depolama potansiyelini arttırmak amacıyla fiziksel önlemler, drenaj çukurları kazma veya toprak yapısını iyileştirme yoluyla drenajı iyileştirmeye yönelik önlemleri uygulayın</v>
      </c>
      <c r="H35" s="417"/>
    </row>
    <row r="36" spans="2:9" ht="86.25" customHeight="1" x14ac:dyDescent="0.25">
      <c r="B36" s="796"/>
      <c r="C36" s="435" t="str">
        <f>VLOOKUP(D36,'Basic Risk Assessment DATASHEET'!A:E,5,FALSE)</f>
        <v>Toprağın suya doyması</v>
      </c>
      <c r="D36" s="436">
        <v>15</v>
      </c>
      <c r="E36" s="437" t="str">
        <f>IFERROR(VLOOKUP($B$34&amp;D36&amp;$B$115,'Basic Risk Assessment DATASHEET'!$F$3:$G$129,2,FALSE),$B$128)</f>
        <v>Belirli alanlarda yüksek yeraltı suyu seviyesi bir sorun oluşturuyor mu?</v>
      </c>
      <c r="F36" s="384" t="s">
        <v>875</v>
      </c>
      <c r="G36" s="444" t="str">
        <f>VLOOKUP(RIGHT(E36&amp;F36,250),'Basic Risk Assessment DATASHEET'!$J$3:$K$129,2,FALSE)</f>
        <v>1) Alanın ürün tarımına uygun olup olmadığını değerlendirin ve bu alanlar için hangi ürünlerin uygun olduğunu göz önünde bulundurun.
2) Bazı durumlarda: Drenajı iyileştirin ve/veya koruyucu bitki örtüsünü muhafaza edin</v>
      </c>
      <c r="H36" s="417"/>
    </row>
    <row r="37" spans="2:9" ht="147.4" customHeight="1" thickBot="1" x14ac:dyDescent="0.3">
      <c r="B37" s="797"/>
      <c r="C37" s="435" t="str">
        <f>VLOOKUP(D37,'Basic Risk Assessment DATASHEET'!A:E,5,FALSE)</f>
        <v>Kuraklık</v>
      </c>
      <c r="D37" s="431">
        <v>16</v>
      </c>
      <c r="E37" s="437" t="str">
        <f>IFERROR(VLOOKUP($B$34&amp;D37&amp;$B$115,'Basic Risk Assessment DATASHEET'!$F$3:$G$129,2,FALSE),$B$128)</f>
        <v>Kuraklık, ürün üretimi için sınırlayıcı bir faktör mü?</v>
      </c>
      <c r="F37" s="383" t="s">
        <v>875</v>
      </c>
      <c r="G37" s="444" t="str">
        <f>VLOOKUP(RIGHT(E37&amp;F37,250),'Basic Risk Assessment DATASHEET'!$J$3:$K$129,2,FALSE)</f>
        <v xml:space="preserve">1) Evapotranspirasyonu azaltmak için toprağı üzerini kapatın.
2) Derin köklü ürünlerin kullanılmasını sağlayın.  
3) Tercihen çalı/ağaç gövdeli ürünler olmak üzere karma ürün kullanımını göz önüne alın
4) Gölge sağlayın
5) Sulama yaparken: Su kaybının en aza inmesini sağlayarak üst katmanda kireç/tuz tabakası bulunup bulunmadığını kontrol edin. Bulunuyorsa, bir toprak enstitüsüne danışın.                                             </v>
      </c>
      <c r="H37" s="418"/>
    </row>
    <row r="38" spans="2:9" ht="15.75" thickBot="1" x14ac:dyDescent="0.3"/>
    <row r="39" spans="2:9" ht="27" thickBot="1" x14ac:dyDescent="0.45">
      <c r="B39" s="798" t="str">
        <f>H114</f>
        <v>Çalışma Koşulları</v>
      </c>
      <c r="C39" s="799"/>
      <c r="D39" s="799"/>
      <c r="E39" s="799"/>
      <c r="F39" s="799"/>
      <c r="G39" s="799"/>
      <c r="H39" s="413"/>
    </row>
    <row r="40" spans="2:9" s="419" customFormat="1" ht="27" thickBot="1" x14ac:dyDescent="0.45">
      <c r="B40" s="414"/>
      <c r="C40" s="414"/>
      <c r="D40" s="414"/>
      <c r="E40" s="414"/>
      <c r="F40" s="414"/>
      <c r="G40" s="414"/>
    </row>
    <row r="41" spans="2:9" ht="30.75" customHeight="1" thickBot="1" x14ac:dyDescent="0.3">
      <c r="B41" s="427" t="str">
        <f>$G$113</f>
        <v>Standart Gerekliliği</v>
      </c>
      <c r="C41" s="428" t="str">
        <f>$G$114</f>
        <v>Problem</v>
      </c>
      <c r="D41" s="429" t="str">
        <f>$G$115</f>
        <v>Soru No.</v>
      </c>
      <c r="E41" s="429" t="str">
        <f>$G$116</f>
        <v>Soru</v>
      </c>
      <c r="F41" s="473" t="str">
        <f>$G$117</f>
        <v>Cevap (seçiniz)</v>
      </c>
      <c r="G41" s="443" t="str">
        <f>$G$118</f>
        <v>Hafifletme önlemi</v>
      </c>
      <c r="H41" s="446" t="str">
        <f>$G$119</f>
        <v>Sertifika Sahibi'nin kendi hafifletme önlemi</v>
      </c>
    </row>
    <row r="42" spans="2:9" ht="78" customHeight="1" thickBot="1" x14ac:dyDescent="0.3">
      <c r="B42" s="438" t="str">
        <f>VLOOKUP(D42,'Basic Risk Assessment DATASHEET'!A:B,2,FALSE)</f>
        <v>1.5 Şikayet mekanizması</v>
      </c>
      <c r="C42" s="435" t="str">
        <f>VLOOKUP(D42,'Basic Risk Assessment DATASHEET'!A:E,5,FALSE)</f>
        <v>Şikayet Mekanizması</v>
      </c>
      <c r="D42" s="436">
        <v>17</v>
      </c>
      <c r="E42" s="437" t="str">
        <f>IFERROR(VLOOKUP($B$42&amp;D42&amp;$B$115,'Basic Risk Assessment DATASHEET'!$F$3:$G$129,2,FALSE),$B$128)</f>
        <v>Şikayet mekanizması ve değerlendirme ve yönlendirme komisyonu hakkındaki bilgiler bütün bireyler, işçiler, topluluklar ve/veya sivil toplum tarafından görünür ve erişilir durumda mı?</v>
      </c>
      <c r="F42" s="384" t="s">
        <v>868</v>
      </c>
      <c r="G42" s="444" t="str">
        <f>VLOOKUP(RIGHT(E42&amp;F42,250),'Basic Risk Assessment DATASHEET'!$J$3:$K$129,2,FALSE)</f>
        <v>Üreticilerin ve işçilerin, çözülmesini istedikleri bir şikayetleri olduğunda şikayet mekanizmasına ve değerlendirme ve yönlendirme komisyonuna nasıl ve nereden erişebilecekleri konusunda kendi dillerindeki pratik bilgilere erişmelerini sağlayın.</v>
      </c>
      <c r="H42" s="415"/>
    </row>
    <row r="44" spans="2:9" ht="15.75" thickBot="1" x14ac:dyDescent="0.3">
      <c r="G44" s="580" t="str">
        <f>HYPERLINK("https://www.rainforest-alliance.org/in-the-field/manage-risk-with-the-rainforest-alliance-child-labor-and-forced-labor-sectoral-risk-maps/")</f>
        <v>https://www.rainforest-alliance.org/in-the-field/manage-risk-with-the-rainforest-alliance-child-labor-and-forced-labor-sectoral-risk-maps/</v>
      </c>
    </row>
    <row r="45" spans="2:9" ht="81.75" customHeight="1" thickBot="1" x14ac:dyDescent="0.3">
      <c r="B45" s="427" t="str">
        <f>$G$113</f>
        <v>Standart Gerekliliği</v>
      </c>
      <c r="C45" s="428" t="str">
        <f>$G$114</f>
        <v>Problem</v>
      </c>
      <c r="D45" s="429" t="str">
        <f>$G$115</f>
        <v>Soru No.</v>
      </c>
      <c r="E45" s="429" t="str">
        <f>$G$116</f>
        <v>Soru</v>
      </c>
      <c r="F45" s="473" t="str">
        <f>$G$117</f>
        <v>Cevap (seçiniz)</v>
      </c>
      <c r="G45" s="540" t="str">
        <f>G134</f>
        <v>Hafifletme önlemi
("düşük, orta, yüksek risk" ülkenizde ve ürününüzde geçerli olan Çocuk İşçiliği ve Zorla Çalıştırma için Rainforest Alliance Risk Haritasını ifade eder) &lt;- Risk haritalarında yer almayan ülkeler ya da ürünler için lütfen tanımlanan risklere dayanarak uygun hafifletme önlemlerini seçin.</v>
      </c>
      <c r="H45" s="446" t="str">
        <f>$G$119</f>
        <v>Sertifika Sahibi'nin kendi hafifletme önlemi</v>
      </c>
    </row>
    <row r="46" spans="2:9" ht="151.5" customHeight="1" x14ac:dyDescent="0.25">
      <c r="B46" s="471" t="str">
        <f>VLOOKUP(D46,'Basic Risk Assessment DATASHEET'!A:B,2,FALSE)</f>
        <v>5.1 Değerlendirme ve Yönlendirme</v>
      </c>
      <c r="C46" s="435" t="str">
        <f>VLOOKUP(D46,'Basic Risk Assessment DATASHEET'!A:E,5,FALSE)</f>
        <v>Eşit fırsatlar ve ayrımcılığın önlenmesi</v>
      </c>
      <c r="D46" s="436">
        <v>18</v>
      </c>
      <c r="E46" s="437" t="str">
        <f>IFERROR(VLOOKUP($B$46&amp;D46&amp;$B$115,'Basic Risk Assessment DATASHEET'!$F$3:$G$129,2,FALSE),$B$128)</f>
        <v>Arazi üzerinde veya grup yakınında aşağıdaki halklardan herhangi biri mevcut mu: Göçmen işçiler; Belirli etnik azınlıklar; Yerli halklar; ülke ve bölgedeki baskın dili konuşamayan kişiler</v>
      </c>
      <c r="F46" s="384" t="s">
        <v>875</v>
      </c>
      <c r="G46" s="444" t="str">
        <f>VLOOKUP(RIGHT(E46&amp;F46,250),'Basic Risk Assessment DATASHEET'!$J$3:$K$129,2,FALSE)</f>
        <v>1) Bu halklardan olan üreticilerin arazide çalışıp çalışmadıklarını veya grup üreticilerinin bu kişilerle sözleşme yapıp yapmadıklarını belirleyin.
2) Grup ve arazi yönetiminin mevcut nüfus türleri hakkında bilgi sahibi olduğundan ve nüfus türlerinin özelliklerini kaydettiğinden emin olun: nüfus türü, sayısı (tahmin), dili ve ilgili yerlerde diğer özellikleri</v>
      </c>
      <c r="H46" s="420"/>
      <c r="I46" s="411"/>
    </row>
    <row r="47" spans="2:9" ht="76.5" customHeight="1" x14ac:dyDescent="0.25">
      <c r="B47" s="439"/>
      <c r="C47" s="435" t="str">
        <f>VLOOKUP(D47,'Basic Risk Assessment DATASHEET'!A:E,5,FALSE)</f>
        <v>Eşit fırsatlar ve ayrımcılığın önlenmesi</v>
      </c>
      <c r="D47" s="436">
        <v>19</v>
      </c>
      <c r="E47" s="437" t="str">
        <f>IFERROR(VLOOKUP($B$46&amp;D47&amp;$B$5,'Basic Risk Assessment DATASHEET'!$F$3:$G$129,2,FALSE),$B$128)</f>
        <v>(Bu tür Sertifika Sahibi için geçerli değil)</v>
      </c>
      <c r="F47" s="384" t="s">
        <v>868</v>
      </c>
      <c r="G47" s="444" t="e">
        <f>VLOOKUP(RIGHT(E47&amp;F47,250),'Basic Risk Assessment DATASHEET'!$J$3:$K$129,2,FALSE)</f>
        <v>#N/A</v>
      </c>
      <c r="H47" s="417"/>
    </row>
    <row r="48" spans="2:9" ht="174.75" customHeight="1" x14ac:dyDescent="0.25">
      <c r="B48" s="439"/>
      <c r="C48" s="435" t="str">
        <f>VLOOKUP(D48,'Basic Risk Assessment DATASHEET'!A:E,5,FALSE)</f>
        <v>İşyerinde şiddet ve tacizin önlenmesi</v>
      </c>
      <c r="D48" s="436">
        <v>20</v>
      </c>
      <c r="E48" s="437" t="str">
        <f>IFERROR(VLOOKUP($B$46&amp;D48&amp;$B$115,'Basic Risk Assessment DATASHEET'!$F$3:$G$129,2,FALSE),$B$128)</f>
        <v xml:space="preserve">Yönetim, şiddeti ve tacizi (cinsel taciz dahil olmak üzere) önlemek için düzenli olarak hedefe dönük önlemler alıyor mu? </v>
      </c>
      <c r="F48" s="384" t="s">
        <v>868</v>
      </c>
      <c r="G48" s="444" t="str">
        <f>VLOOKUP(RIGHT(E48&amp;F48,250),'Basic Risk Assessment DATASHEET'!$J$3:$K$129,2,FALSE)</f>
        <v xml:space="preserve"> Aşağıdaki önlemlerden en az birini uygulayın:
- Eğitmenlerin, teknik personelin ve üreticiler ve işçilerle doğrudan temas halinde olan diğer kişilerin saygılı davranış ve işyerinde şiddet ve taciz kavramları konusunda eğitilmesi.
- İşçilerin saygılı davranış ve işyerinde şiddet ve taciz kavramları konusunda eğitilmesi.
Lütfen unutmayın: Çoğu durumda işyerinde şiddet ve taciz, kadınların karşı karşıya kaldığı deneyimlerle ilişkili olacaktır. Ancak erkekler de risklerle karşı karşıya kalmaktadır. Cevaplarınızın cinsiyetinden bağımsız olarak bütün işçilerle ilgili riskleri kapsadığından emin olun.</v>
      </c>
      <c r="H48" s="417"/>
    </row>
    <row r="49" spans="2:8" ht="79.5" customHeight="1" x14ac:dyDescent="0.25">
      <c r="B49" s="439"/>
      <c r="C49" s="435" t="str">
        <f>VLOOKUP(D49,'Basic Risk Assessment DATASHEET'!A:E,5,FALSE)</f>
        <v>İşyerinde şiddet ve tacizin önlenmesi</v>
      </c>
      <c r="D49" s="436">
        <v>21</v>
      </c>
      <c r="E49" s="437" t="str">
        <f>IFERROR(VLOOKUP($B$46&amp;D49&amp;$B$5,'Basic Risk Assessment DATASHEET'!$F$3:$G$129,2,FALSE),$B$128)</f>
        <v>(Bu tür Sertifika Sahibi için geçerli değil)</v>
      </c>
      <c r="F49" s="384" t="s">
        <v>868</v>
      </c>
      <c r="G49" s="444" t="e">
        <f>VLOOKUP(RIGHT(E49&amp;F49,250),'Basic Risk Assessment DATASHEET'!$J$3:$K$129,2,FALSE)</f>
        <v>#N/A</v>
      </c>
      <c r="H49" s="417"/>
    </row>
    <row r="50" spans="2:8" ht="154.5" customHeight="1" x14ac:dyDescent="0.25">
      <c r="B50" s="439"/>
      <c r="C50" s="435" t="str">
        <f>VLOOKUP(D50,'Basic Risk Assessment DATASHEET'!A:E,5,FALSE)</f>
        <v>Yaş doğrulama</v>
      </c>
      <c r="D50" s="436">
        <v>22</v>
      </c>
      <c r="E50" s="437" t="str">
        <f>IFERROR(VLOOKUP($B$46&amp;D50&amp;$B$5,'Basic Risk Assessment DATASHEET'!$F$3:$G$129,2,FALSE),$B$128)</f>
        <v>Arazi grup üreticilerinin, işe alınan işçilerin işe alındıkları sıradaki yaşlarını doğrulamama riski var mı?</v>
      </c>
      <c r="F50" s="384" t="s">
        <v>875</v>
      </c>
      <c r="G50" s="444" t="str">
        <f>VLOOKUP(RIGHT(E50&amp;F50,250),'Basic Risk Assessment DATASHEET'!$J$3:$K$129,2,FALSE)</f>
        <v>1) İşe işçi alımı yapan bütün üreticilere, tarım iş aracıları tarafından sağlananlar da dahil olmak üzere, işyerinde yeni işe alınan işçilerin/çalışanların tamamının yaşlarının nasıl doğrulanacağı konusunda bildirimde bulunun.
2) Yaşın doğrulanması kimlik dökümanlarına, okul kayıtlarına ve tıbbi kayıtlara veya diğer doğrulanabilir biçimdeki kimlik kanıtlarına dayanmalıdır.
3) İşçi listesindeki verileri iç denetimle kontrol edin</v>
      </c>
      <c r="H50" s="417"/>
    </row>
    <row r="51" spans="2:8" ht="306.75" customHeight="1" x14ac:dyDescent="0.25">
      <c r="B51" s="439"/>
      <c r="C51" s="435" t="str">
        <f>VLOOKUP(D51,'Basic Risk Assessment DATASHEET'!A:E,5,FALSE)</f>
        <v>Tehlikeli işler</v>
      </c>
      <c r="D51" s="436">
        <v>23</v>
      </c>
      <c r="E51" s="437" t="str">
        <f>IFERROR(VLOOKUP($B$46&amp;D51&amp;$B$5,'Basic Risk Assessment DATASHEET'!$F$3:$G$129,2,FALSE),$B$128)</f>
        <v>Grup yönetimi, genç işçiler için tehlikeli olabilecek herhangi bir işi, işlemi veya diğer çalışma koşullarını listeledi mi?</v>
      </c>
      <c r="F51" s="384" t="s">
        <v>868</v>
      </c>
      <c r="G51" s="444" t="str">
        <f>VLOOKUP(RIGHT(E51&amp;F51,250),'Basic Risk Assessment DATASHEET'!$J$3:$K$129,2,FALSE)</f>
        <v>Düşük Risk
Tehlikeli çalışma koşulları içeren iş ve işlemleri listeleyin; bu listeyi bütün grup üreticilerine iletin.
Orta ve Yüksek Risk:
1) İlgili herhangi bir ulusal prensiple uyumlu olacak şekilde, 18 yaşın altındakilerin yapmasının yasaklanacağı bir iş ve iş süreçleri listesi hazırlayın. Listenin tehlikeli maddeler, tehlikeli ekipman veya ağır yüklerin kaldırılmasına ilişkin işleri kapsadığından emin olun. İş listesi ayrıca yasal yaşın altındaki işçilerin geceleri veya okul saatlerinde çalışmasına izin verilmediğini açıkça belirtmelidir.
2) Ulusal prensipler bakımından güncel olduğundan emin olmak adına listeyi her dönem gözden geçirin.
3) Bütün grup üreticilerine hangi işlerin tehlikeli olup hangilerinin olmadığını bildirin
4) Grup üreticilerinin, 18 yaşın altındakilerin çalıştırılmasının listeye göre gerçekleştirilmesi gerektiğini net olarak anlamalarını sağlayın
5) Bir üreticinin, 18 yaşın altındakilerin tehlikeli işler yapmasına izin verdiği tespit edildiğinde iç süreçlerin ve olası yaptırımların neler olacağını net olarak anlamasını sağlayın.</v>
      </c>
      <c r="H51" s="417"/>
    </row>
    <row r="52" spans="2:8" ht="147.75" customHeight="1" x14ac:dyDescent="0.25">
      <c r="B52" s="439"/>
      <c r="C52" s="435" t="str">
        <f>VLOOKUP(D52,'Basic Risk Assessment DATASHEET'!A:E,5,FALSE)</f>
        <v>Eğitim</v>
      </c>
      <c r="D52" s="436">
        <v>24</v>
      </c>
      <c r="E52" s="437" t="str">
        <f>IFERROR(VLOOKUP($B$46&amp;D52&amp;$B$5,'Basic Risk Assessment DATASHEET'!$F$3:$G$129,2,FALSE),$B$128)</f>
        <v>Grup personelinin veya grup üreticilerinin veya işçilerin, zorunlu eğitim kapsamında okul çağındaki çocuklarının güvenli bir yürüme/ulaşım mesafesindeki okula devam etmeme riski var mı? (Bu konuyu değerlendirmek için grup alanının haritasını kullanın)</v>
      </c>
      <c r="F52" s="384" t="s">
        <v>875</v>
      </c>
      <c r="G52" s="444" t="str">
        <f>VLOOKUP(RIGHT(E52&amp;F52,250),'Basic Risk Assessment DATASHEET'!$J$3:$K$129,2,FALSE)</f>
        <v xml:space="preserve"> 1) Grup üreticileriyle eğitimin önemi hakkında farkındalık yaratın ve üreticilerle grubun çocukların eğitimine nasıl destek olabileceğine dair yöntemleri görüşün
2) İç denetimlerde, uzak mesafe veya diğer erişilebilirlik sorunları nedeniyle çocuklarının okula devam etmeme riski daha yüksek olan grup üreticileri olup olmadığını belirleyin.
3) Çocukların okula devam edebilmeleri için aileyi destekleyecek adımları belirleyin ve uygulayın (doğrudan veya Eğitim Bakanlığı veya tarımsal tasarruf ve kredi kurumları (VSLA'lar) aracılığıyla) </v>
      </c>
      <c r="H52" s="417"/>
    </row>
    <row r="53" spans="2:8" ht="311.25" customHeight="1" x14ac:dyDescent="0.25">
      <c r="B53" s="439"/>
      <c r="C53" s="435" t="str">
        <f>VLOOKUP(D53,'Basic Risk Assessment DATASHEET'!A:E,5,FALSE)</f>
        <v xml:space="preserve">Aile işçileri </v>
      </c>
      <c r="D53" s="436">
        <v>25</v>
      </c>
      <c r="E53" s="437" t="str">
        <f>IFERROR(VLOOKUP($B$46&amp;D53&amp;$B$5,'Basic Risk Assessment DATASHEET'!$F$3:$G$129,2,FALSE),$B$128)</f>
        <v>Grup bünyesindeki herhangi bir arazide 18 yaşından küçüklerin tehlikeli veya yasal sorumluluk yaşının altındakilerin çalışması uygun olmayan işlerde çalışma riski var mı?</v>
      </c>
      <c r="F53" s="384" t="s">
        <v>875</v>
      </c>
      <c r="G53" s="444" t="str">
        <f>VLOOKUP(RIGHT(E53&amp;F53,250),'Basic Risk Assessment DATASHEET'!$J$3:$K$129,2,FALSE)</f>
        <v xml:space="preserve">Düşük risk:
1) Üreticileri, Rainforest Alliance Standardı ve ulusal yasalar uyarınca, çocukların ailelerine destek olmaya başlayabilecekleri yaş da dahil olmak üzere, başka kişilere ait arazilerde hafif ve/veya normal işlerde görevlendirilmeleri amacıyla işe alınmasına ilişkin aile içi çocuk işçiliği prensibi hakkında bilgilendirin.
2) Çocuk işçiliğinin riskleri konusunda şeffaflığı teşvik etmek ve riskleri hafifletmek için çözümleri desteklemek adına üreticilere değerlendirme ve yönlendirme modelini açıklayın
Orta ve Düşük risk:
1) Üreticileri, Rainforest Alliance Standardı ve ulusal yasalar uyarınca, çocukların ailelerine destek olmaya başlayabilecekleri yaş da dahil olmak üzere, başka kişilere ait arazilerde hafif ve/veya normal işlerde görevlendirilmeleri amacıyla işe alınmasına ilişkin aile içi çocuk işçiliği prensibi hakkında bilgilendirin.
2) Çocukların çalışma, sağlık ve okula devamlılık düzenlerinin gözetilmesini sürdürmek ve denetçiler, üreticiler, genç işçilerin amirleri ve işe alınan işçilerin kendileri arasında grup çocuk işçiliği prensibi konusunda farkındalığı korumak adına çocuk işçiliğini gözlemleyecek yetkililer (üretici grubundaki arazilerin tamamını etkin şekilde kapsayıp gözlemlemek için yeterli sayıda) atayın. </v>
      </c>
      <c r="H53" s="417"/>
    </row>
    <row r="54" spans="2:8" ht="330" customHeight="1" x14ac:dyDescent="0.25">
      <c r="B54" s="439"/>
      <c r="C54" s="435" t="str">
        <f>VLOOKUP(D54,'Basic Risk Assessment DATASHEET'!A:E,5,FALSE)</f>
        <v>Tarım iş aracıları</v>
      </c>
      <c r="D54" s="436">
        <v>26</v>
      </c>
      <c r="E54" s="437" t="str">
        <f>IFERROR(VLOOKUP($B$46&amp;D54&amp;$B$5,'Basic Risk Assessment DATASHEET'!$F$3:$G$129,2,FALSE),$B$128)</f>
        <v>Grup üreticilerinin, işçileri işe almak için tarım iş aracıları kullanması olası mı?</v>
      </c>
      <c r="F54" s="384" t="s">
        <v>875</v>
      </c>
      <c r="G54" s="444" t="str">
        <f>VLOOKUP(RIGHT(E54&amp;F54,250),'Basic Risk Assessment DATASHEET'!$J$3:$K$129,2,FALSE)</f>
        <v>Düşük Risk 
1. Tarım iş aracılarını kaydetmeye veya bunlara lisans vermeye yönelik resmi bir sistemin mevcut olup olmadığını kontrol edin. Mevcut olması durumunda, kullanılan bütün tarım iş aracıları kayıtlı/lisanslı olmalı ve kayıt/lisans numaraları dökümante edilmelidir.
2. Üreticilere, işe alımla ilgili bütün ücretleri ve maliyetleri tarım iş aracılarına ödemeleri gerektiğini, işçilerin işe alma ücretleri veya maliyetleri ödememesi gerektiğini bildirin.
3. Üreticilere, kullandıkları tarım iş aracılarının, bütün ücret ve sözleşme (5.3) ve çalışma koşulları (5.5) gerekliliklerine uymaları gerektiğini bildirin.
Orta ve Yüksek risk:
1. Bütün "düşük riskli" risk hafifletme adımlarını ve ayrıca şunları uygulayın:
2. Üreticiler, kullandıkları bütün tarım iş aracılarıyla; kayıt/lisans numarasının dökümante edildiğine, üreticiden tarım iş aracısına ödenen ücretlere/masraflara, işçilerden işe alma ücreti alınmasının yasak olduğuna, hileli şekilde/zorlayıcı yöntemlerle işe alma uygulamaları kullanmanın yasak olduğuna ve 5.3 ve 5.5'e uygun hareket etmenin gerektiğine dair yazılı sözleşmeler imzalamalıdır.
3. Üreticilerin tarım iş aracılarıyla sözleşme imzalayıp imzalamadığını iç denetimler veya değerlendirme ve yönlendirme yaklaşımı yoluyla kontrol edin.
 4. İç denetimler veya değerlendirme ve yönlendirme yaklaşımı yoluyla, tarım iş aracılarının hileli şekilde veya zorlayıcı yöntemlerle işe alma uygulamaları kullanmadığını doğrulayın.</v>
      </c>
      <c r="H54" s="417"/>
    </row>
    <row r="55" spans="2:8" ht="405.75" customHeight="1" x14ac:dyDescent="0.25">
      <c r="B55" s="439"/>
      <c r="C55" s="435" t="str">
        <f>VLOOKUP(D55,'Basic Risk Assessment DATASHEET'!A:E,5,FALSE)</f>
        <v>Tarım iş aracıları</v>
      </c>
      <c r="D55" s="436">
        <v>27</v>
      </c>
      <c r="E55" s="437" t="str">
        <f>IFERROR(VLOOKUP($B$46&amp;D55&amp;$B$115,'Basic Risk Assessment DATASHEET'!$F$3:$G$129,2,FALSE),$B$128)</f>
        <v>Arazi/grup yönetimi, işçileri işe almak için tarım iş aracıları kullanıyor mu?</v>
      </c>
      <c r="F55" s="384" t="s">
        <v>875</v>
      </c>
      <c r="G55" s="444" t="str">
        <f>VLOOKUP(RIGHT(E55&amp;F55,250),'Basic Risk Assessment DATASHEET'!$J$3:$K$129,2,FALSE)</f>
        <v xml:space="preserve">Düşük risk: 
1. Tarım iş aracılarını kaydetmeye veya bunlara lisans vermeye yönelik resmi bir sistemin mevcut olup olmadığını kontrol edin. Mevcut olması durumunda, kullanılan bütün tarım iş aracıları kayıtlı/lisanslı olmalı ve kayıt/lisans numaraları dökümante edilmelidir.
2. Arazinin/grup yönetiminin, işe alımla ilgili bütün ücretleri ve maliyetleri tarım iş aracılarına ödediğinden, işçilerin işe alma ücretleri veya maliyetleri ödemediğinden emin olun.
3. İşçiler gözetimleri altında olduğu sürece bütün ücret ve sözleşme (5.3) ve çalışma koşulları (5.5) gerekliliklerine uymaları gerektiğini tarım iş aracılarına bildirin.
Orta ve Yüksek risk:
1. Bütün "düşük riskli" risk hafifletme adımlarını ve ayrıca şunları uygulayın:
2. Devlet kurumları aracılığıyla tarım iş aracısının kaydının/lisansının hala geçerli ve yasalara uygun olduğunu teyit edin.
3. Bütün tarım iş aracılarıyla; kayıt/lisans numarasının dökümante edildiğine, araziden/grup yönetiminden tarım iş aracısına ödenen ücretlere/masraflara, işçilerden işe alma ücreti alınmasının yasak olduğuna, hileli şekilde/zorlayıcı yöntemlerle işe alma uygulamaları kullanmanın yasak olduğuna ve 5.3 ve 5.5'e uygun hareket etmenin gerektiğine dair yazılı sözleşmeler imzalayın.
4. Tarım iş aracılarıyla sözleşmelerin mevcut olup olmadığını, değerlendirme ve yönlendirme yaklaşımı yoluyla da kontrol edin.
5. İşçilerin işe alımı sırasında, işçilere vaat edilen ücretleri ve diğer çalışma koşullarını (dolandırıcılığın söz konusu olup olmadığını) ve işçilerin tarım iş aracılarına borçlanıp borçlanmadıklarını doğrulamaya yarayan bir süreç oluşturun.
6. Değerlendirme ve yönlendirme yaklaşımı yoluyla da tarım iş aracılarının hileli şekilde veya zorlayıcı yöntemlerle işe alma uygulamaları kullanmadığını doğrulayın.
</v>
      </c>
      <c r="H55" s="417"/>
    </row>
    <row r="56" spans="2:8" ht="192" customHeight="1" x14ac:dyDescent="0.25">
      <c r="B56" s="439"/>
      <c r="C56" s="435" t="str">
        <f>VLOOKUP(D56,'Basic Risk Assessment DATASHEET'!A:E,5,FALSE)</f>
        <v>Ücret ödeme uygulamaları</v>
      </c>
      <c r="D56" s="436">
        <v>28</v>
      </c>
      <c r="E56" s="437" t="str">
        <f>IFERROR(VLOOKUP($B$46&amp;D56&amp;$B$5,'Basic Risk Assessment DATASHEET'!$F$3:$G$129,2,FALSE),$B$128)</f>
        <v>Grup üreticileri işçilere üretim/pay/parça başına, en azından yılın bazı dönemlerinde olmak üzere, ödeme yapıyor mu?</v>
      </c>
      <c r="F56" s="384" t="s">
        <v>875</v>
      </c>
      <c r="G56" s="444" t="str">
        <f>VLOOKUP(RIGHT(E56&amp;F56,250),'Basic Risk Assessment DATASHEET'!$J$3:$K$129,2,FALSE)</f>
        <v xml:space="preserve">Düşük risk:
1. Arazi, parça başına ücret alan işçilere en azından geçerli asgari ücretin ödenmesini hesaplayacak/sağlayacak bir sisteme sahiptir.
Orta ve Yüksek Risk:
1. İşçiler işe alım sırasında, ücret hesaplamalarıyla ilgili herhangi bir şikayetleri/soruları olması durumunda, grubun prosedürleri hakkında bilgilendirilir. Bu, Şikayet Mekanizmasını kullanabilecekleri hakkında işçilerin bilgilendirilmesini de içermelidir. Bu bildirim, işçilerin konuştuğu dil(ler)de yapılmalıdır.
</v>
      </c>
      <c r="H56" s="417"/>
    </row>
    <row r="57" spans="2:8" ht="160.5" customHeight="1" x14ac:dyDescent="0.25">
      <c r="B57" s="439"/>
      <c r="C57" s="435" t="str">
        <f>VLOOKUP(D57,'Basic Risk Assessment DATASHEET'!A:E,5,FALSE)</f>
        <v xml:space="preserve">Hareket özgürlüğü </v>
      </c>
      <c r="D57" s="436">
        <v>29</v>
      </c>
      <c r="E57" s="437" t="str">
        <f>IFERROR(VLOOKUP($B$46&amp;D57&amp;$B$5,'Basic Risk Assessment DATASHEET'!$F$3:$G$129,2,FALSE),$B$128)</f>
        <v>(Bu tür Sertifika Sahibi için geçerli değil)</v>
      </c>
      <c r="F57" s="384" t="s">
        <v>875</v>
      </c>
      <c r="G57" s="444" t="e">
        <f>VLOOKUP(RIGHT(E57&amp;F57,250),'Basic Risk Assessment DATASHEET'!$J$3:$K$129,2,FALSE)</f>
        <v>#N/A</v>
      </c>
      <c r="H57" s="417"/>
    </row>
    <row r="58" spans="2:8" ht="144" customHeight="1" x14ac:dyDescent="0.25">
      <c r="B58" s="439"/>
      <c r="C58" s="435" t="str">
        <f>VLOOKUP(D58,'Basic Risk Assessment DATASHEET'!A:E,5,FALSE)</f>
        <v>Cezaevi işçiliği/askeri işçilik</v>
      </c>
      <c r="D58" s="436">
        <v>30</v>
      </c>
      <c r="E58" s="437" t="str">
        <f>IFERROR(VLOOKUP($B$46&amp;D58&amp;$B$115,'Basic Risk Assessment DATASHEET'!$F$3:$G$129,2,FALSE),$B$128)</f>
        <v>Arazide/grupta, askeri yetkililer veya hapishane yetkilileri tarafından işe alınan/işçi olarak getirilen işçiler bulunuyor mu?</v>
      </c>
      <c r="F58" s="384" t="s">
        <v>875</v>
      </c>
      <c r="G58" s="444" t="str">
        <f>VLOOKUP(RIGHT(E58&amp;F58,250),'Basic Risk Assessment DATASHEET'!$J$3:$K$129,2,FALSE)</f>
        <v>1. Askeri yetkililerin tarım işlerini yapmak üzere askeri personeli seferber etmesi bir tür zorla çalıştırmadır.  Arazilerde bu tür iş gücünün kullanmadığından emin olun.
2. Arazide çalışan mahkumların çalışmaya rıza gösterdiğinden ve bu rızanın dökümante edildiğinden emin olun.
3. Cezaevi işçilerinin sözleşmeler, ücret, çalışma koşulları ve Rainforest Alliance standardındaki diğer bütün korumalar açısından diğer bütün işçilerle aynı şekilde muamele görmesini sağlayın.</v>
      </c>
      <c r="H58" s="417"/>
    </row>
    <row r="59" spans="2:8" ht="107.25" customHeight="1" thickBot="1" x14ac:dyDescent="0.3">
      <c r="B59" s="440"/>
      <c r="C59" s="435" t="str">
        <f>VLOOKUP(D59,'Basic Risk Assessment DATASHEET'!A:E,5,FALSE)</f>
        <v>Depozitonun veya dökümanların alıkonulması</v>
      </c>
      <c r="D59" s="436">
        <v>31</v>
      </c>
      <c r="E59" s="437" t="str">
        <f>IFERROR(VLOOKUP($B$46&amp;D59&amp;$B$115,'Basic Risk Assessment DATASHEET'!$F$3:$G$129,2,FALSE),$B$128)</f>
        <v>İşçiler arazi yönetimine veya tarım iş aracılarına para (depozito gibi) veya herhangi bir özgün döküman (pasaport gibi) veriyor mu?</v>
      </c>
      <c r="F59" s="383" t="s">
        <v>875</v>
      </c>
      <c r="G59" s="444" t="str">
        <f>VLOOKUP(RIGHT(E59&amp;F59,250),'Basic Risk Assessment DATASHEET'!$J$3:$K$129,2,FALSE)</f>
        <v>1. İşçilerin işe alma sırasında, kimliklerinin doğrulanması dışında herhangi bir depozito ödemesi veya yönetime/grup üreticisine herhangi bir kişisel özgün döküman sunması gerekmediğinden emin olun.
2. İşçilerin, güvenli şekilde saklanması için yönetime/grup üreticisine döküman veya diğer eşyalarını vermeyi tercih ettiği durumlarda, işçilerin bu konumlara sürekli ve sınırsız erişime sahip olmasını sağlayın.</v>
      </c>
      <c r="H59" s="418"/>
    </row>
    <row r="60" spans="2:8" ht="15.75" thickBot="1" x14ac:dyDescent="0.3">
      <c r="C60" s="421"/>
    </row>
    <row r="61" spans="2:8" ht="31.5" customHeight="1" thickBot="1" x14ac:dyDescent="0.3">
      <c r="B61" s="427" t="str">
        <f>$G$113</f>
        <v>Standart Gerekliliği</v>
      </c>
      <c r="C61" s="428" t="str">
        <f>$G$114</f>
        <v>Problem</v>
      </c>
      <c r="D61" s="429" t="str">
        <f>$G$115</f>
        <v>Soru No.</v>
      </c>
      <c r="E61" s="429" t="str">
        <f>$G$116</f>
        <v>Soru</v>
      </c>
      <c r="F61" s="473" t="str">
        <f>$G$117</f>
        <v>Cevap (seçiniz)</v>
      </c>
      <c r="G61" s="443" t="str">
        <f>$G$118</f>
        <v>Hafifletme önlemi</v>
      </c>
      <c r="H61" s="446" t="str">
        <f>$G$119</f>
        <v>Sertifika Sahibi'nin kendi hafifletme önlemi</v>
      </c>
    </row>
    <row r="62" spans="2:8" ht="111" customHeight="1" x14ac:dyDescent="0.25">
      <c r="B62" s="795" t="str">
        <f>VLOOKUP(D62,'Basic Risk Assessment DATASHEET'!A:B,2,FALSE)</f>
        <v>1.6 Toplumsal Cinsiyet eşitliği</v>
      </c>
      <c r="C62" s="435" t="str">
        <f>VLOOKUP(D62,'Basic Risk Assessment DATASHEET'!A:E,5,FALSE)</f>
        <v xml:space="preserve">Yönetimin Toplumsal Cinsiyet Konusunda Kararlığı </v>
      </c>
      <c r="D62" s="436">
        <v>32</v>
      </c>
      <c r="E62" s="437" t="str">
        <f>IFERROR(VLOOKUP($B$62&amp;D62&amp;$B$115,'Basic Risk Assessment DATASHEET'!$F$3:$G$129,2,FALSE),$B$128)</f>
        <v>Grup/arazi yönetimi, en az bir yıldan fazla bir süredir toplumsal cinsiyet ve/veya kadınların etki gücünün arttırılması konularını yönlendirmek için önlemler alıyor mu?</v>
      </c>
      <c r="F62" s="384" t="s">
        <v>868</v>
      </c>
      <c r="G62" s="444" t="str">
        <f>VLOOKUP(RIGHT(E62&amp;F62,250),'Basic Risk Assessment DATASHEET'!$J$3:$K$129,2,FALSE)</f>
        <v>1) Grubun geri kalanıyla paylaşılacak toplumsal cinsiyet eşitliği ve kadınların etki gücünün arttırılması hakkında bir prensip formüle edin.
2) Grup/arazi yönetiminin toplumsal cinsiyet hakkında bir eğitim kursu alması (örneğin çevrimiçi Rainforest Alliance toplumsal cinsiyet eğitimi modülü).
3) Toplumsal cinsiyet anlayışını gruba entegre etmeye yardımcı olabilecek toplumsal cinsiyet ile ilgili kuruluşların paydaşları belirlemesi</v>
      </c>
      <c r="H62" s="416"/>
    </row>
    <row r="63" spans="2:8" ht="71.099999999999994" customHeight="1" x14ac:dyDescent="0.25">
      <c r="B63" s="796"/>
      <c r="C63" s="435" t="str">
        <f>VLOOKUP(D63,'Basic Risk Assessment DATASHEET'!A:E,5,FALSE)</f>
        <v>Gruptaki kadınların temsil edilmesi</v>
      </c>
      <c r="D63" s="436">
        <v>33</v>
      </c>
      <c r="E63" s="437" t="str">
        <f>IFERROR(VLOOKUP($B$62&amp;D63&amp;$B$5,'Basic Risk Assessment DATASHEET'!$F$3:$G$129,2,FALSE),$B$128)</f>
        <v xml:space="preserve">Kadın üreticiler, toplam grup üreticisi sayısının en az %25'ini temsil ediyor mu? </v>
      </c>
      <c r="F63" s="384" t="s">
        <v>868</v>
      </c>
      <c r="G63" s="444" t="str">
        <f>VLOOKUP(RIGHT(E63&amp;F63,250),'Basic Risk Assessment DATASHEET'!$J$3:$K$129,2,FALSE)</f>
        <v xml:space="preserve">1) Cinsiyete göre grup üreticilerinin kaydını tutun
2) Kadın üreticilerle ve üretici olmayan kişilerle görüşerek ve katılım prensibinin yardımıyla kadın katılımının neden sınırlı olduğunun nedenlerini masaya yatırın ve bunları dökümante edin. </v>
      </c>
      <c r="H63" s="417"/>
    </row>
    <row r="64" spans="2:8" ht="222" customHeight="1" x14ac:dyDescent="0.25">
      <c r="B64" s="796"/>
      <c r="C64" s="435" t="str">
        <f>VLOOKUP(D64,'Basic Risk Assessment DATASHEET'!A:E,5,FALSE)</f>
        <v>Daha yüksek kademe fonksiyonlarda temsil edilme</v>
      </c>
      <c r="D64" s="436">
        <v>34</v>
      </c>
      <c r="E64" s="437" t="str">
        <f>IFERROR(VLOOKUP($B$62&amp;D64&amp;$B$115,'Basic Risk Assessment DATASHEET'!$F$3:$G$129,2,FALSE),$B$128)</f>
        <v>Kadınlar şu anda eğitmenler, amirler, yönetim personeli ve/veya grup veya arazi yönetimi bünyesindeki diğer üst kademe fonksiyonlarda eşit şekilde temsil ediliyor mu (kadın üreticilerin veya işçilerin toplam yüzdesine ilişkin olarak)?</v>
      </c>
      <c r="F64" s="384" t="s">
        <v>860</v>
      </c>
      <c r="G64" s="444" t="str">
        <f>VLOOKUP(RIGHT(E64&amp;F64,250),'Basic Risk Assessment DATASHEET'!$J$3:$K$129,2,FALSE)</f>
        <v>1) Cinsiyet ve pozisyon türüne göre bütün personel pozisyonlarının kayıtlarını tutun
2) Kadın eğitmenler, amirler, yönetim kadrosu ve diğer yüksek kademe fonksiyonlar için asgari bir pay belirleyin.  (Kadın üretici veya işçi/çalışan oranı %50'den fazla olan gruplar veya araziler için, kadınların temsil edilme oranın en az %50 olması gerekir, bu oranın % 50'den fazla olması ise gerekli değildir).
3) Eğitmen, amir veya diğer yüksek kademe fonksiyonlara uygun olması gereken kadın üreticilere veya işçilere/çalışanlara yönelik eğitimler düzenleyin.
4) İş ilanlarının erkek VE kadın üreticilere ve işçilere/çalışanlara ulaştığından ve iş gerekliliklerinin kadın üreticiler ve işçiler/çalışanlar için karşılanabilir olduğundan emin olun
5) İşe alım sürecine dahil olan yönetim personeline, farkında olmadan yapılan önyargı ve toplumsal cinsiyete dayalı ayrımcı uygulamaların önüne geçme metodolojileri konusunda eğitim verin</v>
      </c>
      <c r="H64" s="417"/>
    </row>
    <row r="65" spans="2:8" ht="93" customHeight="1" x14ac:dyDescent="0.25">
      <c r="B65" s="796"/>
      <c r="C65" s="435" t="str">
        <f>VLOOKUP(D65,'Basic Risk Assessment DATASHEET'!A:E,5,FALSE)</f>
        <v>Kadın üreticilerin eğitimlere katılımı</v>
      </c>
      <c r="D65" s="441">
        <v>35</v>
      </c>
      <c r="E65" s="437" t="str">
        <f>IFERROR(VLOOKUP($B$62&amp;D65&amp;$B$115,'Basic Risk Assessment DATASHEET'!$F$3:$G$129,2,FALSE),$B$128)</f>
        <v>Kadın işçiler/grup üreticileri şu anda eğitimlere eşit şekilde katılıyor mu (kadın üreticilerin veya işçilerin toplam yüzdesine kıyasla)?</v>
      </c>
      <c r="F65" s="384" t="s">
        <v>875</v>
      </c>
      <c r="G65" s="444" t="str">
        <f>VLOOKUP(RIGHT(E65&amp;F65,250),'Basic Risk Assessment DATASHEET'!$J$3:$K$129,2,FALSE)</f>
        <v>Eğitime katılan kişilerin cinsiyete göre düzenlenmiş kayıtlarını tutun ve kadın işçiler ile üreticilerin eşit katılımının sürekliliğini izleyin</v>
      </c>
      <c r="H65" s="417"/>
    </row>
    <row r="66" spans="2:8" ht="73.5" customHeight="1" thickBot="1" x14ac:dyDescent="0.3">
      <c r="B66" s="797"/>
      <c r="C66" s="435" t="str">
        <f>VLOOKUP(D66,'Basic Risk Assessment DATASHEET'!A:E,5,FALSE)</f>
        <v>Kadın üreticilerin eğitimlere katılımı</v>
      </c>
      <c r="D66" s="431">
        <v>36</v>
      </c>
      <c r="E66" s="437" t="str">
        <f>IFERROR(VLOOKUP($B$62&amp;D66&amp;$B$5,'Basic Risk Assessment DATASHEET'!$F$3:$G$129,2,FALSE),$B$128)</f>
        <v>Erkek üreticilerin eşlerini veya diğer kadın aile işçileri, eğitim faaliyetlerine yaygın olarak katılıyor mu?</v>
      </c>
      <c r="F66" s="383" t="s">
        <v>868</v>
      </c>
      <c r="G66" s="444" t="str">
        <f>VLOOKUP(RIGHT(E66&amp;F66,250),'Basic Risk Assessment DATASHEET'!$J$3:$K$129,2,FALSE)</f>
        <v>1) Erkek üreticilerin eşlerini ve/veya diğer kadın aile işçilerini eğitimlere davet edin
2) Toplantılarda, erkek üreticilerin eşlerinin ve/veya diğer kadın aile işçilerinin erkek üreticilere yönelik eğitimlere katılımlarının önemini açıklayın</v>
      </c>
      <c r="H66" s="418"/>
    </row>
    <row r="68" spans="2:8" ht="15.75" thickBot="1" x14ac:dyDescent="0.3"/>
    <row r="69" spans="2:8" ht="30" customHeight="1" thickBot="1" x14ac:dyDescent="0.3">
      <c r="B69" s="427" t="str">
        <f>$G$113</f>
        <v>Standart Gerekliliği</v>
      </c>
      <c r="C69" s="428" t="str">
        <f>$G$114</f>
        <v>Problem</v>
      </c>
      <c r="D69" s="429" t="str">
        <f>$G$115</f>
        <v>Soru No.</v>
      </c>
      <c r="E69" s="429" t="str">
        <f>$G$116</f>
        <v>Soru</v>
      </c>
      <c r="F69" s="473" t="str">
        <f>$G$117</f>
        <v>Cevap (seçiniz)</v>
      </c>
      <c r="G69" s="443" t="str">
        <f>$G$118</f>
        <v>Hafifletme önlemi</v>
      </c>
      <c r="H69" s="446" t="str">
        <f>$G$119</f>
        <v>Sertifika Sahibi'nin kendi hafifletme önlemi</v>
      </c>
    </row>
    <row r="70" spans="2:8" ht="100.5" customHeight="1" thickBot="1" x14ac:dyDescent="0.3">
      <c r="B70" s="442" t="str">
        <f>VLOOKUP(D70,'Basic Risk Assessment DATASHEET'!A:B,2,FALSE)</f>
        <v>5.7 Konaklama ve yaşam koşulları</v>
      </c>
      <c r="C70" s="435" t="str">
        <f>VLOOKUP(D70,'Basic Risk Assessment DATASHEET'!A:E,5,FALSE)</f>
        <v>Arazide yaşayan işçiler ve aileleri</v>
      </c>
      <c r="D70" s="431">
        <v>37</v>
      </c>
      <c r="E70" s="437" t="str">
        <f>IFERROR(VLOOKUP($B$70&amp;D70&amp;$B$5,'Basic Risk Assessment DATASHEET'!$F$3:$G$129,2,FALSE),$B$128)</f>
        <v>(Bu tür Sertifika Sahibi için geçerli değil)</v>
      </c>
      <c r="F70" s="383" t="s">
        <v>875</v>
      </c>
      <c r="G70" s="444" t="e">
        <f>VLOOKUP(RIGHT(E70&amp;F70,250),'Basic Risk Assessment DATASHEET'!$J$3:$K$129,2,FALSE)</f>
        <v>#N/A</v>
      </c>
      <c r="H70" s="415"/>
    </row>
    <row r="71" spans="2:8" ht="16.5" customHeight="1" x14ac:dyDescent="0.25"/>
    <row r="72" spans="2:8" ht="15.75" thickBot="1" x14ac:dyDescent="0.3"/>
    <row r="73" spans="2:8" ht="27" thickBot="1" x14ac:dyDescent="0.45">
      <c r="B73" s="798" t="str">
        <f>H115</f>
        <v>Çevre</v>
      </c>
      <c r="C73" s="799"/>
      <c r="D73" s="799"/>
      <c r="E73" s="799"/>
      <c r="F73" s="799"/>
      <c r="G73" s="799"/>
      <c r="H73" s="413"/>
    </row>
    <row r="74" spans="2:8" ht="15.75" thickBot="1" x14ac:dyDescent="0.3"/>
    <row r="75" spans="2:8" ht="30" customHeight="1" thickBot="1" x14ac:dyDescent="0.3">
      <c r="B75" s="427" t="str">
        <f>$G$113</f>
        <v>Standart Gerekliliği</v>
      </c>
      <c r="C75" s="428" t="str">
        <f>$G$114</f>
        <v>Problem</v>
      </c>
      <c r="D75" s="429" t="str">
        <f>$G$115</f>
        <v>Soru No.</v>
      </c>
      <c r="E75" s="429" t="str">
        <f>$G$116</f>
        <v>Soru</v>
      </c>
      <c r="F75" s="473" t="str">
        <f>$G$117</f>
        <v>Cevap (seçiniz)</v>
      </c>
      <c r="G75" s="443" t="str">
        <f>$G$118</f>
        <v>Hafifletme önlemi</v>
      </c>
      <c r="H75" s="446" t="str">
        <f>$G$119</f>
        <v>Sertifika Sahibi'nin kendi hafifletme önlemi</v>
      </c>
    </row>
    <row r="76" spans="2:8" ht="91.5" customHeight="1" x14ac:dyDescent="0.25">
      <c r="B76" s="795" t="str">
        <f>VLOOKUP(D76,'Basic Risk Assessment DATASHEET'!A:B,2,FALSE)</f>
        <v>6.1.3 / 6.1.4 HCV değerlendirmesi</v>
      </c>
      <c r="C76" s="435" t="str">
        <f>VLOOKUP(D76,'Basic Risk Assessment DATASHEET'!A:E,5,FALSE)</f>
        <v>HCVA</v>
      </c>
      <c r="D76" s="436">
        <v>38</v>
      </c>
      <c r="E76" s="437" t="str">
        <f>IFERROR(VLOOKUP($B$76&amp;D76&amp;$B$115,'Basic Risk Assessment DATASHEET'!$F$3:$G$129,2,FALSE),$B$128)</f>
        <v>Arazinin veya bir arazi grubunun, El Değmemiş Orman Arazileri'ne mesafesi 5 km'den az mı?</v>
      </c>
      <c r="F76" s="384" t="s">
        <v>875</v>
      </c>
      <c r="G76" s="444" t="str">
        <f>VLOOKUP(RIGHT(E76&amp;F76,250),'Basic Risk Assessment DATASHEET'!$J$3:$K$129,2,FALSE)</f>
        <v xml:space="preserve">Üreticilerin (ve ikamet eden personelin), ağaç kesimi, bitki örtüsünün temizlenmesi veya yakılması, büyükbaş hayvan otlatılması, arazi dışındaki daha geniş bölgede avlanma/toplama dahil bütün faaliyetlerini listeleyin ve yapıyı veya bir IFL'nin tür bileşimini bozabilecek herhangi bir faaliyeti durdurun veya yeniden yönlendirin. </v>
      </c>
      <c r="H76" s="416"/>
    </row>
    <row r="77" spans="2:8" ht="46.5" customHeight="1" x14ac:dyDescent="0.25">
      <c r="B77" s="796"/>
      <c r="C77" s="435" t="str">
        <f>VLOOKUP(D77,'Basic Risk Assessment DATASHEET'!A:E,5,FALSE)</f>
        <v>HCVA</v>
      </c>
      <c r="D77" s="436">
        <v>39</v>
      </c>
      <c r="E77" s="437" t="str">
        <f>IFERROR(VLOOKUP($B$76&amp;D77&amp;$B$115,'Basic Risk Assessment DATASHEET'!$F$3:$G$129,2,FALSE),$B$128)</f>
        <v>Arazinin veya arazi grubunun, belirlenmiş bir Sit Alanı'na (PA), Başlıca Biyolojik Çeşitlilik Alanı'na (KBA), Ramsar alanına veya UNESCO Dünya Mirası sit alanına mesafesi 2 km veya daha az mı?</v>
      </c>
      <c r="F77" s="384" t="s">
        <v>875</v>
      </c>
      <c r="G77" s="444" t="str">
        <f>VLOOKUP(RIGHT(E77&amp;F77,250),'Basic Risk Assessment DATASHEET'!$J$3:$K$129,2,FALSE)</f>
        <v>Alanın temel koruma özelliklerinin (alanın korunmasının veya PA, KBA veya Ramsar alanı olarak sınıflandırılmasının nedeni olan değerler) tehdit altında olmadığından emin olun</v>
      </c>
      <c r="H77" s="417"/>
    </row>
    <row r="78" spans="2:8" ht="113.45" customHeight="1" x14ac:dyDescent="0.25">
      <c r="B78" s="796"/>
      <c r="C78" s="435" t="str">
        <f>VLOOKUP(D78,'Basic Risk Assessment DATASHEET'!A:E,5,FALSE)</f>
        <v>HCVA</v>
      </c>
      <c r="D78" s="436">
        <v>40</v>
      </c>
      <c r="E78" s="437" t="str">
        <f>IFERROR(VLOOKUP($B$76&amp;D78&amp;$B$115,'Basic Risk Assessment DATASHEET'!$F$3:$G$129,2,FALSE),$B$128)</f>
        <v xml:space="preserve">Yerel topluluklar, arazide yasal veya göreneksel haklara sahip mi? </v>
      </c>
      <c r="F78" s="384" t="s">
        <v>875</v>
      </c>
      <c r="G78" s="444" t="str">
        <f>VLOOKUP(RIGHT(E78&amp;F78,250),'Basic Risk Assessment DATASHEET'!$J$3:$K$129,2,FALSE)</f>
        <v>a) Etkilenen toplulukla birlikte katılımcı ve bütünlüklü bir şekilde arazide, arazinin yerel topluluk tarafından kullanımının haritasını çıkarın;
b) Bu kaynaklar veya bu kaynakları destekleyen yaşam alanı üzerindeki arazi işletme faaliyetlerinden kaynaklanan doğrudan ve dolaylı etkileri belirleyip ve azaltın;
c) Özgür, Önceden ve Bilgilendirilmiş Rıza prensiplerini kullanarak bu gibi alanların kullanımı ve yönetimi konusunda topluluklarla yapılan anlaşmaları resmileştirin ve süreci dökümante edin (gereklilik 5.8.1).</v>
      </c>
      <c r="H78" s="417"/>
    </row>
    <row r="79" spans="2:8" ht="150" customHeight="1" x14ac:dyDescent="0.25">
      <c r="B79" s="796"/>
      <c r="C79" s="435" t="str">
        <f>VLOOKUP(D79,'Basic Risk Assessment DATASHEET'!A:E,5,FALSE)</f>
        <v>HCVA</v>
      </c>
      <c r="D79" s="436">
        <v>41</v>
      </c>
      <c r="E79" s="437" t="str">
        <f>IFERROR(VLOOKUP($B$76&amp;D79&amp;$B$115,'Basic Risk Assessment DATASHEET'!$F$3:$G$129,2,FALSE),$B$128)</f>
        <v>Ortak kullanım arazilerini, sertifikalı ürünün üretimi veya işlenmesiyle ilgili amaçlar doğrultusunda (örneğin kereste toplama) kullanıyor musunuz?</v>
      </c>
      <c r="F79" s="384" t="s">
        <v>875</v>
      </c>
      <c r="G79" s="444" t="str">
        <f>VLOOKUP(RIGHT(E79&amp;F79,250),'Basic Risk Assessment DATASHEET'!$J$3:$K$129,2,FALSE)</f>
        <v>a) Ortak kullanım arazilerinden gelen kaynakları kullanan ve sertifikalı ürünlerin yetiştirilmesi veya işlenmesi ile ilgili mevcut veya planlanan kurutma, kulübe inşa edilmesi vb. gibi bütün uygulamaları tanımlayın ve açıklayın;
b) Bu faaliyetlerin bitki örtüsü yapısını veya topluluğun arazi kullanımını mı etkileyip etkilemediğini değerlendirin;
c) Arazi işletme faaliyetlerini genişletirken veya çeşitlendirirken olumsuz etkileri hafifletmek ve ortak kullanım arazilerinin kaynaklarına bağlı olmaktan kaçınmak için yöntemler arayın</v>
      </c>
      <c r="H79" s="417"/>
    </row>
    <row r="80" spans="2:8" ht="233.25" customHeight="1" thickBot="1" x14ac:dyDescent="0.3">
      <c r="B80" s="797"/>
      <c r="C80" s="435" t="str">
        <f>VLOOKUP(D80,'Basic Risk Assessment DATASHEET'!A:E,5,FALSE)</f>
        <v>HCVA</v>
      </c>
      <c r="D80" s="431">
        <v>42</v>
      </c>
      <c r="E80" s="437" t="str">
        <f>IFERROR(VLOOKUP($B$76&amp;D80&amp;$B$5,'Basic Risk Assessment DATASHEET'!$F$3:$G$129,2,FALSE),$B$128)</f>
        <v>(Bu tür Sertifika Sahibi için geçerli değil)</v>
      </c>
      <c r="F80" s="383" t="s">
        <v>777</v>
      </c>
      <c r="G80" s="444" t="e">
        <f>VLOOKUP(RIGHT(E80&amp;F80,250),'Basic Risk Assessment DATASHEET'!$J$3:$K$129,2,FALSE)</f>
        <v>#N/A</v>
      </c>
      <c r="H80" s="418"/>
    </row>
    <row r="81" spans="2:8" ht="15.75" thickBot="1" x14ac:dyDescent="0.3"/>
    <row r="82" spans="2:8" ht="26.25" customHeight="1" thickBot="1" x14ac:dyDescent="0.3">
      <c r="B82" s="427" t="str">
        <f>$G$113</f>
        <v>Standart Gerekliliği</v>
      </c>
      <c r="C82" s="428" t="str">
        <f>$G$114</f>
        <v>Problem</v>
      </c>
      <c r="D82" s="429" t="str">
        <f>$G$115</f>
        <v>Soru No.</v>
      </c>
      <c r="E82" s="429" t="str">
        <f>$G$116</f>
        <v>Soru</v>
      </c>
      <c r="F82" s="473" t="str">
        <f>$G$117</f>
        <v>Cevap (seçiniz)</v>
      </c>
      <c r="G82" s="443" t="str">
        <f>$G$118</f>
        <v>Hafifletme önlemi</v>
      </c>
      <c r="H82" s="446" t="str">
        <f>$G$119</f>
        <v>Sertifika Sahibi'nin kendi hafifletme önlemi</v>
      </c>
    </row>
    <row r="83" spans="2:8" ht="84.75" customHeight="1" x14ac:dyDescent="0.25">
      <c r="B83" s="795" t="str">
        <f>VLOOKUP(D83,'Basic Risk Assessment DATASHEET'!A:B,2,FALSE)</f>
        <v xml:space="preserve">6.2 Doğal ekosistemlerin ve bitki örtüsünün korunması ve geliştirilmesi </v>
      </c>
      <c r="C83" s="435" t="str">
        <f>VLOOKUP(D83,'Basic Risk Assessment DATASHEET'!A:E,5,FALSE)</f>
        <v>Ekosistem Bağlantısı</v>
      </c>
      <c r="D83" s="436">
        <v>43</v>
      </c>
      <c r="E83" s="437" t="str">
        <f>IFERROR(VLOOKUP($B$83&amp;D83&amp;$B$5,'Basic Risk Assessment DATASHEET'!$F$3:$G$129,2,FALSE),$B$128)</f>
        <v xml:space="preserve">Doğal ekosistemler ve doğal bitki örtüsü, arazi düzenleme koridorlarıyla birbirine bağlı mı? </v>
      </c>
      <c r="F83" s="384" t="s">
        <v>860</v>
      </c>
      <c r="G83" s="444" t="str">
        <f>VLOOKUP(RIGHT(E83&amp;F83,250),'Basic Risk Assessment DATASHEET'!$J$3:$K$129,2,FALSE)</f>
        <v>1) Mevcut ekosistem parçalarını yaşam alanı veya arazi koridorlarıyla birleştirmeyi planlayın.
2) Arazi faaliyetlerinin zarar vermesini önlemek ve tarımsal kimyasal "uygulama dışı bölgeleri" zorunlu tutmak için mevcut ekosistem parçalarının etrafındaki tampon bölgeleri muhafaza edin ve geliştirin.</v>
      </c>
      <c r="H83" s="416"/>
    </row>
    <row r="84" spans="2:8" ht="102" customHeight="1" x14ac:dyDescent="0.25">
      <c r="B84" s="796"/>
      <c r="C84" s="435" t="str">
        <f>VLOOKUP(D84,'Basic Risk Assessment DATASHEET'!A:E,5,FALSE)</f>
        <v>doğal bitki örtüsü</v>
      </c>
      <c r="D84" s="436">
        <v>44</v>
      </c>
      <c r="E84" s="437" t="str">
        <f>IFERROR(VLOOKUP($B$83&amp;D84&amp;$B$115,'Basic Risk Assessment DATASHEET'!$F$3:$G$129,2,FALSE),$B$128)</f>
        <v>Çitler, ağaç sınırları, akarsuya kıyısı olan tampon bölgeler ve ormanlar da dahil olmak üzere arazideki bütün doğal ekosistemlerin tür çeşitliliğine sahip olmasını ve çoğunluğunun lokal ortama adapte olmuş türlerden oluşmasını bekliyor musunuz?</v>
      </c>
      <c r="F84" s="384" t="s">
        <v>860</v>
      </c>
      <c r="G84" s="444" t="str">
        <f>VLOOKUP(RIGHT(E84&amp;F84,250),'Basic Risk Assessment DATASHEET'!$J$3:$K$129,2,FALSE)</f>
        <v xml:space="preserve">Çitler, ağaç sınırları, akarsuya kıyısı olan tampon bölgeler ve ormanlar da dahil olmak üzere arazi üzerindeki bütün doğal ekosistemlerin lokal ortama adapte olmuş bitki örtüsü içerip içermediğini araştırın. İçermemesi durumunda; ormanlar, akarsuya kıyısı olan tampon bölgeler, çitler ve ağaç sınırları da dahil olmak üzere arazi üzerindeki doğal ekosistemlerde doğal bitki örtüsü oranını arttırmak için dikilebilecek/ekilebilecek uygun türleri belirleyin. </v>
      </c>
      <c r="H84" s="417"/>
    </row>
    <row r="85" spans="2:8" ht="71.25" customHeight="1" x14ac:dyDescent="0.25">
      <c r="B85" s="796"/>
      <c r="C85" s="435" t="str">
        <f>VLOOKUP(D85,'Basic Risk Assessment DATASHEET'!A:E,5,FALSE)</f>
        <v>Ormanlar</v>
      </c>
      <c r="D85" s="436">
        <v>45</v>
      </c>
      <c r="E85" s="437" t="str">
        <f>IFERROR(VLOOKUP($B$83&amp;D85&amp;$B$115,'Basic Risk Assessment DATASHEET'!$F$3:$G$129,2,FALSE),$B$128)</f>
        <v>Orman; bitki örtüsünün kapladığı alan, orman katmanları ve asmaların veya sarmaşıkların varlığı bakımından doğal ormanlara benziyor mu? Orman kalitesinin ölçülmesi hakkında daha fazla bilgi için Kılavuz M: Doğal Ekosistemler ve Bitki Örtüsü [Guidance M: Natural Ecosystems and Vegetation] başlıklı dökümana bakın.</v>
      </c>
      <c r="F85" s="384" t="s">
        <v>868</v>
      </c>
      <c r="G85" s="444" t="str">
        <f>VLOOKUP(RIGHT(E85&amp;F85,250),'Basic Risk Assessment DATASHEET'!$J$3:$K$129,2,FALSE)</f>
        <v>Doğal orman ıslahı ve büyümesini kolaylaştırmak için bitki örtüsünün kapladığı alanların, orman katmanlarının ve asmaların veya sarmaşıkların (örneğin açıklıklar oluşturarak, ek türler dikerek/ekerek ve gerektiğinde ürün almayı veya otlatmayı kısıtlayarak) yönetilmesini planlayın. Arazi üzerindeki ormanların yönetimi hakkında daha fazla ayrıntı için Kılavuz M: Doğal Ekosistemler ve Bitki Örtüsü [Guidance M: Natural Ecosystems and Vegetation] başlıklı belgeye bakın.</v>
      </c>
      <c r="H85" s="417"/>
    </row>
    <row r="86" spans="2:8" ht="51" customHeight="1" x14ac:dyDescent="0.25">
      <c r="B86" s="796"/>
      <c r="C86" s="435" t="str">
        <f>VLOOKUP(D86,'Basic Risk Assessment DATASHEET'!A:E,5,FALSE)</f>
        <v>Su Yolları, Su Kaynakları ve Sulak Alanlar</v>
      </c>
      <c r="D86" s="436">
        <v>46</v>
      </c>
      <c r="E86" s="437" t="str">
        <f>IFERROR(VLOOKUP($B$83&amp;D86&amp;$B$115,'Basic Risk Assessment DATASHEET'!$F$3:$G$129,2,FALSE),$B$128)</f>
        <v>Sadece arazide/grupta sulak alanlar varsa cevaplayın --
Sulak alanlar yılın herhangi bir zamanında taşkın sularını depoluyor veya emiyor mu?</v>
      </c>
      <c r="F86" s="384" t="s">
        <v>875</v>
      </c>
      <c r="G86" s="444" t="str">
        <f>VLOOKUP(RIGHT(E86&amp;F86,250),'Basic Risk Assessment DATASHEET'!$J$3:$K$129,2,FALSE)</f>
        <v>Sulak alanların ve aktif longozların belirlenmesi ve yönetilmesini planlayın ve üretim veya işleme faaliyetlerinin longoza zarar vermesini önleyin</v>
      </c>
      <c r="H86" s="417"/>
    </row>
    <row r="87" spans="2:8" ht="111" customHeight="1" x14ac:dyDescent="0.25">
      <c r="B87" s="796"/>
      <c r="C87" s="435" t="str">
        <f>VLOOKUP(D87,'Basic Risk Assessment DATASHEET'!A:E,5,FALSE)</f>
        <v>Otluk Alanlar, Meralar ve Doğal Olmayan Çöller</v>
      </c>
      <c r="D87" s="436">
        <v>47</v>
      </c>
      <c r="E87" s="437" t="str">
        <f>IFERROR(VLOOKUP($B$83&amp;D87&amp;$B$115,'Basic Risk Assessment DATASHEET'!$F$3:$G$129,2,FALSE),$B$128)</f>
        <v>Sadece arazide/grupta otluk alanlar/meralar veya doğal olmayan çöller varsa cevaplayın --
Otluk alanlar/meralar veya doğal olmayan çöl alanlarında, yakındaki su yollarını erozyona uğratma riski taşıyan büyük çıplak araziler bulunuyor mu?</v>
      </c>
      <c r="F87" s="384" t="s">
        <v>868</v>
      </c>
      <c r="G87" s="444" t="str">
        <f>VLOOKUP(RIGHT(E87&amp;F87,250),'Basic Risk Assessment DATASHEET'!$J$3:$K$129,2,FALSE)</f>
        <v>Bölgeyi erozyon açısından izleyin ve gerekli erozyonla mücadele önlemlerini uygulayın. Mevcut bütün yerel bitki örtüsünü koruyun ve geliştirin.</v>
      </c>
      <c r="H87" s="417"/>
    </row>
    <row r="88" spans="2:8" ht="71.25" customHeight="1" thickBot="1" x14ac:dyDescent="0.3">
      <c r="B88" s="797"/>
      <c r="C88" s="435" t="str">
        <f>VLOOKUP(D88,'Basic Risk Assessment DATASHEET'!A:E,5,FALSE)</f>
        <v>Nadasa Bırakılan Topraklar</v>
      </c>
      <c r="D88" s="431">
        <v>48</v>
      </c>
      <c r="E88" s="437" t="str">
        <f>IFERROR(VLOOKUP($B$83&amp;D88&amp;$B$115,'Basic Risk Assessment DATASHEET'!$F$3:$G$129,2,FALSE),$B$128)</f>
        <v>Sadece arazide/grupta nadasa bırakılan topraklar varsa cevaplayın --
Kalıcı olarak nadasa bırakılan topraklarda ağaçlar doğal yollardan mı ıslah ediliyor?</v>
      </c>
      <c r="F88" s="383" t="s">
        <v>868</v>
      </c>
      <c r="G88" s="444" t="str">
        <f>VLOOKUP(RIGHT(E88&amp;F88,250),'Basic Risk Assessment DATASHEET'!$J$3:$K$129,2,FALSE)</f>
        <v xml:space="preserve">Birbirini izleyen uygun bir rejime göre yerel çimen, çalı ve ağaç türlerini dikerek/ekerek nadasa bırakılan toprağı yeniden bitkilendirin </v>
      </c>
      <c r="H88" s="418"/>
    </row>
    <row r="89" spans="2:8" ht="15.75" thickBot="1" x14ac:dyDescent="0.3"/>
    <row r="90" spans="2:8" ht="30" customHeight="1" thickBot="1" x14ac:dyDescent="0.3">
      <c r="B90" s="427" t="str">
        <f>$G$113</f>
        <v>Standart Gerekliliği</v>
      </c>
      <c r="C90" s="428" t="str">
        <f>$G$114</f>
        <v>Problem</v>
      </c>
      <c r="D90" s="429" t="str">
        <f>$G$115</f>
        <v>Soru No.</v>
      </c>
      <c r="E90" s="429" t="str">
        <f>$G$116</f>
        <v>Soru</v>
      </c>
      <c r="F90" s="473" t="str">
        <f>$G$117</f>
        <v>Cevap (seçiniz)</v>
      </c>
      <c r="G90" s="443" t="str">
        <f>$G$118</f>
        <v>Hafifletme önlemi</v>
      </c>
      <c r="H90" s="446" t="str">
        <f>$G$119</f>
        <v>Sertifika Sahibi'nin kendi hafifletme önlemi</v>
      </c>
    </row>
    <row r="91" spans="2:8" ht="51" customHeight="1" x14ac:dyDescent="0.25">
      <c r="B91" s="795" t="str">
        <f>VLOOKUP(D91,'Basic Risk Assessment DATASHEET'!A:B,2,FALSE)</f>
        <v xml:space="preserve">İklim Değişikliği </v>
      </c>
      <c r="C91" s="435" t="str">
        <f>VLOOKUP(D91,'Basic Risk Assessment DATASHEET'!A:E,5,FALSE)</f>
        <v>İklim değişikliği riskleri</v>
      </c>
      <c r="D91" s="436">
        <v>49</v>
      </c>
      <c r="E91" s="437" t="str">
        <f>IFERROR(VLOOKUP($B$91&amp;D91&amp;$B$115,'Basic Risk Assessment DATASHEET'!$F$3:$G$129,2,FALSE),$B$128)</f>
        <v>Yönetim, amirler ve/veya teknik personel, iklim değişikliğinin geçim kaynakları ve üretim sistemleri üzerinde oluşturduğu riskleri ve etkileri değerlendirme konusunda eğitiliyor mu?</v>
      </c>
      <c r="F91" s="384" t="s">
        <v>868</v>
      </c>
      <c r="G91" s="444" t="str">
        <f>VLOOKUP(RIGHT(E91&amp;F91,250),'Basic Risk Assessment DATASHEET'!$J$3:$K$129,2,FALSE)</f>
        <v>İklim değişikliği riskleri ve bunların tarımsal üretim sistemleri ve geçim kaynakları üzerindeki etkileri hakkında daha geniş kapsamlı eğitim/farkındalık arttırma.</v>
      </c>
      <c r="H91" s="416"/>
    </row>
    <row r="92" spans="2:8" ht="53.25" customHeight="1" x14ac:dyDescent="0.25">
      <c r="B92" s="796"/>
      <c r="C92" s="435" t="str">
        <f>VLOOKUP(D92,'Basic Risk Assessment DATASHEET'!A:E,5,FALSE)</f>
        <v>İklim değişikliği riskleri</v>
      </c>
      <c r="D92" s="436">
        <v>50</v>
      </c>
      <c r="E92" s="437" t="str">
        <f>IFERROR(VLOOKUP($B$91&amp;D92&amp;$B$115,'Basic Risk Assessment DATASHEET'!$F$3:$G$129,2,FALSE),$B$128)</f>
        <v>Yönetim, amirler ve/veya teknik personel, geçim kaynakları ve arazi işletme sistemleri üzerindeki en önemli iklim değişikliği tehditlerini/risklerini/etkilerini (mevcut ve öngörülen) belirledi mi?</v>
      </c>
      <c r="F92" s="384" t="s">
        <v>868</v>
      </c>
      <c r="G92" s="444" t="str">
        <f>VLOOKUP(RIGHT(E92&amp;F92,250),'Basic Risk Assessment DATASHEET'!$J$3:$K$129,2,FALSE)</f>
        <v>Rainforest Alliance İklim Değişikliği risk değerlendirme aracını temel alarak en önemli iklim risklerini belirlemek ve açıklamak için Rainforest Alliance iklim değişikliği risk değerlendirmesini gerçekleştirin.</v>
      </c>
      <c r="H92" s="417"/>
    </row>
    <row r="93" spans="2:8" ht="61.5" customHeight="1" x14ac:dyDescent="0.25">
      <c r="B93" s="796"/>
      <c r="C93" s="435" t="str">
        <f>VLOOKUP(D93,'Basic Risk Assessment DATASHEET'!A:E,5,FALSE)</f>
        <v>İklim değişikliği riskleri</v>
      </c>
      <c r="D93" s="436">
        <v>51</v>
      </c>
      <c r="E93" s="437" t="str">
        <f>IFERROR(VLOOKUP($B$91&amp;D93&amp;$B$115,'Basic Risk Assessment DATASHEET'!$F$3:$G$129,2,FALSE),$B$128)</f>
        <v xml:space="preserve">Yönetim, amirler ve/veya teknik personelin, adaptasyon stratejileri geliştirmek ve kullanmak için ilgili iklim değişikliği bilgilerine, becerilerine ve hizmetlerine erişimi var mı?  </v>
      </c>
      <c r="F93" s="384" t="s">
        <v>868</v>
      </c>
      <c r="G93" s="444" t="str">
        <f>VLOOKUP(RIGHT(E93&amp;F93,250),'Basic Risk Assessment DATASHEET'!$J$3:$K$129,2,FALSE)</f>
        <v>Uyarlanabilir kapasiteyi ve dayanıklılığı geliştirmek için mevcut bilgiler, erken uyarı sistemleri, destek araçları ve kaynaklara erişim için eşit hakların önemi hakkında farkındalık arttırma.</v>
      </c>
      <c r="H93" s="417"/>
    </row>
    <row r="94" spans="2:8" ht="66" customHeight="1" thickBot="1" x14ac:dyDescent="0.3">
      <c r="B94" s="797"/>
      <c r="C94" s="435" t="str">
        <f>VLOOKUP(D94,'Basic Risk Assessment DATASHEET'!A:E,5,FALSE)</f>
        <v>İklim değişikliği riskleri</v>
      </c>
      <c r="D94" s="431">
        <v>52</v>
      </c>
      <c r="E94" s="437" t="str">
        <f>IFERROR(VLOOKUP($B$91&amp;D94&amp;$B$5,'Basic Risk Assessment DATASHEET'!$F$3:$G$132,2,FALSE),$B$128)</f>
        <v>Aşırı hava şartları ve bunların potansiyel etkilerinin (örneğin tahliye planı) üstesinden gelmeye yönelik acil durum önlemleri grup üreticileri tarafından biliniyor mu?</v>
      </c>
      <c r="F94" s="383" t="s">
        <v>868</v>
      </c>
      <c r="G94" s="444" t="str">
        <f>VLOOKUP(RIGHT(E94&amp;F94,250),'Basic Risk Assessment DATASHEET'!$J$3:$K$132,2,FALSE)</f>
        <v>Risk haritasına (Standart gerekliliği 1.2.10) dayalı olarak ve uygun olan yerlerde risk altındaki grup üreticileri için (örneğin heyelan riski taşıyan dik yamaçlarda bulunan topluluklar) olası müdahale planları konusunda farkındalığı arttırın.</v>
      </c>
      <c r="H94" s="418"/>
    </row>
    <row r="95" spans="2:8" ht="15.75" thickBot="1" x14ac:dyDescent="0.3"/>
    <row r="96" spans="2:8" x14ac:dyDescent="0.25">
      <c r="B96" s="489" t="str">
        <f>$G$121</f>
        <v>Sertifika Sahibinin kendi tanımladığı riskler</v>
      </c>
      <c r="C96" s="428" t="str">
        <f>$G$114</f>
        <v>Problem</v>
      </c>
      <c r="D96" s="429" t="str">
        <f>$G$115</f>
        <v>Soru No.</v>
      </c>
      <c r="E96" s="429" t="str">
        <f>$G$116</f>
        <v>Soru</v>
      </c>
      <c r="F96" s="474" t="s">
        <v>1208</v>
      </c>
      <c r="G96" s="443" t="str">
        <f>$G$118</f>
        <v>Hafifletme önlemi</v>
      </c>
      <c r="H96" s="446" t="str">
        <f>$G$119</f>
        <v>Sertifika Sahibi'nin kendi hafifletme önlemi</v>
      </c>
    </row>
    <row r="97" spans="1:8" ht="81.75" customHeight="1" x14ac:dyDescent="0.25">
      <c r="A97" s="490"/>
      <c r="B97" s="792"/>
      <c r="C97" s="486"/>
      <c r="D97" s="422"/>
      <c r="E97" s="401"/>
      <c r="F97" s="422"/>
      <c r="G97" s="401" t="str">
        <f>G$125</f>
        <v>G.D.</v>
      </c>
      <c r="H97" s="423"/>
    </row>
    <row r="98" spans="1:8" ht="75" customHeight="1" x14ac:dyDescent="0.25">
      <c r="A98" s="490"/>
      <c r="B98" s="793"/>
      <c r="C98" s="486"/>
      <c r="D98" s="422"/>
      <c r="E98" s="401"/>
      <c r="F98" s="422"/>
      <c r="G98" s="401" t="str">
        <f t="shared" ref="G98:G106" si="0">G$125</f>
        <v>G.D.</v>
      </c>
      <c r="H98" s="423"/>
    </row>
    <row r="99" spans="1:8" ht="75" customHeight="1" x14ac:dyDescent="0.25">
      <c r="A99" s="490"/>
      <c r="B99" s="793"/>
      <c r="C99" s="486"/>
      <c r="D99" s="422"/>
      <c r="E99" s="401"/>
      <c r="F99" s="422"/>
      <c r="G99" s="401" t="str">
        <f t="shared" si="0"/>
        <v>G.D.</v>
      </c>
      <c r="H99" s="423"/>
    </row>
    <row r="100" spans="1:8" ht="87.75" customHeight="1" x14ac:dyDescent="0.25">
      <c r="A100" s="490"/>
      <c r="B100" s="793"/>
      <c r="C100" s="487"/>
      <c r="D100" s="483"/>
      <c r="E100" s="484"/>
      <c r="F100" s="483"/>
      <c r="G100" s="401" t="str">
        <f t="shared" si="0"/>
        <v>G.D.</v>
      </c>
      <c r="H100" s="485"/>
    </row>
    <row r="101" spans="1:8" x14ac:dyDescent="0.25">
      <c r="A101" s="490"/>
      <c r="B101" s="793"/>
      <c r="C101" s="487"/>
      <c r="D101" s="483"/>
      <c r="E101" s="484"/>
      <c r="F101" s="483"/>
      <c r="G101" s="401" t="str">
        <f t="shared" si="0"/>
        <v>G.D.</v>
      </c>
      <c r="H101" s="485"/>
    </row>
    <row r="102" spans="1:8" x14ac:dyDescent="0.25">
      <c r="A102" s="490"/>
      <c r="B102" s="793"/>
      <c r="C102" s="487"/>
      <c r="D102" s="483"/>
      <c r="E102" s="484"/>
      <c r="F102" s="483"/>
      <c r="G102" s="401" t="str">
        <f t="shared" si="0"/>
        <v>G.D.</v>
      </c>
      <c r="H102" s="485"/>
    </row>
    <row r="103" spans="1:8" x14ac:dyDescent="0.25">
      <c r="A103" s="490"/>
      <c r="B103" s="793"/>
      <c r="C103" s="487"/>
      <c r="D103" s="483"/>
      <c r="E103" s="484"/>
      <c r="F103" s="483"/>
      <c r="G103" s="401" t="str">
        <f t="shared" si="0"/>
        <v>G.D.</v>
      </c>
      <c r="H103" s="485"/>
    </row>
    <row r="104" spans="1:8" x14ac:dyDescent="0.25">
      <c r="A104" s="490"/>
      <c r="B104" s="793"/>
      <c r="C104" s="487"/>
      <c r="D104" s="483"/>
      <c r="E104" s="484"/>
      <c r="F104" s="483"/>
      <c r="G104" s="401" t="str">
        <f t="shared" si="0"/>
        <v>G.D.</v>
      </c>
      <c r="H104" s="485"/>
    </row>
    <row r="105" spans="1:8" x14ac:dyDescent="0.25">
      <c r="A105" s="490"/>
      <c r="B105" s="793"/>
      <c r="C105" s="487"/>
      <c r="D105" s="483"/>
      <c r="E105" s="484"/>
      <c r="F105" s="483"/>
      <c r="G105" s="401" t="str">
        <f t="shared" si="0"/>
        <v>G.D.</v>
      </c>
      <c r="H105" s="485"/>
    </row>
    <row r="106" spans="1:8" ht="60" customHeight="1" thickBot="1" x14ac:dyDescent="0.3">
      <c r="A106" s="490"/>
      <c r="B106" s="794"/>
      <c r="C106" s="488"/>
      <c r="D106" s="424"/>
      <c r="E106" s="425"/>
      <c r="F106" s="424"/>
      <c r="G106" s="401" t="str">
        <f t="shared" si="0"/>
        <v>G.D.</v>
      </c>
      <c r="H106" s="426"/>
    </row>
    <row r="107" spans="1:8" s="433" customFormat="1" x14ac:dyDescent="0.25">
      <c r="B107" s="410"/>
      <c r="C107" s="410"/>
      <c r="D107" s="410"/>
      <c r="E107" s="411"/>
      <c r="F107" s="410"/>
      <c r="G107" s="411"/>
      <c r="H107" s="410"/>
    </row>
    <row r="108" spans="1:8" s="433" customFormat="1" x14ac:dyDescent="0.25">
      <c r="B108" s="410"/>
      <c r="C108" s="410"/>
      <c r="D108" s="410"/>
      <c r="E108" s="411"/>
      <c r="F108" s="410"/>
      <c r="G108" s="411"/>
      <c r="H108" s="410"/>
    </row>
    <row r="109" spans="1:8" s="433" customFormat="1" x14ac:dyDescent="0.25">
      <c r="B109" s="410"/>
      <c r="C109" s="410"/>
      <c r="D109" s="410"/>
      <c r="E109" s="538"/>
      <c r="F109" s="410"/>
      <c r="G109" s="411"/>
      <c r="H109" s="410"/>
    </row>
    <row r="110" spans="1:8" s="433" customFormat="1" x14ac:dyDescent="0.25">
      <c r="B110" s="410"/>
      <c r="C110" s="410"/>
      <c r="D110" s="410"/>
      <c r="E110" s="538"/>
      <c r="F110" s="410"/>
      <c r="G110" s="411"/>
      <c r="H110" s="410"/>
    </row>
    <row r="111" spans="1:8" s="433" customFormat="1" ht="15.75" hidden="1" thickBot="1" x14ac:dyDescent="0.3">
      <c r="B111" s="581" t="s">
        <v>975</v>
      </c>
      <c r="C111" s="410"/>
      <c r="E111" s="582" t="s">
        <v>974</v>
      </c>
      <c r="F111" s="572"/>
      <c r="G111" s="582" t="s">
        <v>1209</v>
      </c>
      <c r="H111" s="410"/>
    </row>
    <row r="112" spans="1:8" s="433" customFormat="1" hidden="1" x14ac:dyDescent="0.25">
      <c r="B112" s="478"/>
      <c r="C112" s="410"/>
      <c r="D112" s="555"/>
      <c r="E112" s="583" t="str">
        <f>terms!A3</f>
        <v>Type of Certificate Holder (select)</v>
      </c>
      <c r="F112" s="573"/>
      <c r="G112" s="585" t="str">
        <f>VLOOKUP(E112,terms!$A$1:$J$24,5,FALSE)</f>
        <v>Sertifika Sahibi Türü (seçiniz)</v>
      </c>
      <c r="H112" s="480" t="str">
        <f>'Basic Risk Assessment DATASHEET'!B2</f>
        <v>Yönetim</v>
      </c>
    </row>
    <row r="113" spans="2:8" s="433" customFormat="1" hidden="1" x14ac:dyDescent="0.25">
      <c r="B113" s="477" t="str">
        <f>G127</f>
        <v>Grup Sertifikasyonu</v>
      </c>
      <c r="D113" s="555"/>
      <c r="E113" s="584" t="str">
        <f>terms!A4</f>
        <v>Requirement in Standard</v>
      </c>
      <c r="F113" s="574"/>
      <c r="G113" s="586" t="str">
        <f>VLOOKUP(E113,terms!$A$1:$J$23,5,FALSE)</f>
        <v>Standart Gerekliliği</v>
      </c>
      <c r="H113" s="481" t="str">
        <f>'Basic Risk Assessment DATASHEET'!B25</f>
        <v>Arazi işletme uygulamaları</v>
      </c>
    </row>
    <row r="114" spans="2:8" s="433" customFormat="1" hidden="1" x14ac:dyDescent="0.25">
      <c r="B114" s="477" t="str">
        <f>G126</f>
        <v>Büyük</v>
      </c>
      <c r="D114" s="555"/>
      <c r="E114" s="584" t="str">
        <f>terms!A5</f>
        <v>Issue</v>
      </c>
      <c r="F114" s="575"/>
      <c r="G114" s="586" t="str">
        <f>VLOOKUP(E114,terms!$A$1:$J$23,5,FALSE)</f>
        <v>Problem</v>
      </c>
      <c r="H114" s="481" t="str">
        <f>'Basic Risk Assessment DATASHEET'!B44</f>
        <v>Çalışma Koşulları</v>
      </c>
    </row>
    <row r="115" spans="2:8" s="433" customFormat="1" ht="15.75" hidden="1" thickBot="1" x14ac:dyDescent="0.3">
      <c r="B115" s="477" t="str">
        <f>G128</f>
        <v>Hepsi</v>
      </c>
      <c r="D115" s="555"/>
      <c r="E115" s="584" t="str">
        <f>terms!A6</f>
        <v>Question #</v>
      </c>
      <c r="F115" s="575"/>
      <c r="G115" s="586" t="str">
        <f>VLOOKUP(E115,terms!$A$1:$J$23,5,FALSE)</f>
        <v>Soru No.</v>
      </c>
      <c r="H115" s="482" t="str">
        <f>'Basic Risk Assessment DATASHEET'!B97</f>
        <v>Çevre</v>
      </c>
    </row>
    <row r="116" spans="2:8" s="433" customFormat="1" hidden="1" x14ac:dyDescent="0.25">
      <c r="B116" s="479"/>
      <c r="D116" s="555"/>
      <c r="E116" s="584" t="str">
        <f>terms!A7</f>
        <v>Question</v>
      </c>
      <c r="F116" s="575"/>
      <c r="G116" s="586" t="str">
        <f>VLOOKUP(E116,terms!$A$1:$J$23,5,FALSE)</f>
        <v>Soru</v>
      </c>
    </row>
    <row r="117" spans="2:8" s="433" customFormat="1" ht="15.75" hidden="1" thickBot="1" x14ac:dyDescent="0.3">
      <c r="B117" s="479"/>
      <c r="D117" s="555"/>
      <c r="E117" s="584" t="str">
        <f>terms!A8</f>
        <v>Answer (select)</v>
      </c>
      <c r="F117" s="575"/>
      <c r="G117" s="586" t="str">
        <f>VLOOKUP(E117,terms!$A$1:$J$23,5,FALSE)</f>
        <v>Cevap (seçiniz)</v>
      </c>
    </row>
    <row r="118" spans="2:8" s="433" customFormat="1" hidden="1" x14ac:dyDescent="0.25">
      <c r="B118" s="476" t="str">
        <f>G122</f>
        <v>Evet</v>
      </c>
      <c r="D118" s="555"/>
      <c r="E118" s="584" t="str">
        <f>terms!A9</f>
        <v>Mitigation measure</v>
      </c>
      <c r="F118" s="575"/>
      <c r="G118" s="586" t="str">
        <f>VLOOKUP(E118,terms!$A$1:$J$23,5,FALSE)</f>
        <v>Hafifletme önlemi</v>
      </c>
    </row>
    <row r="119" spans="2:8" s="433" customFormat="1" hidden="1" x14ac:dyDescent="0.25">
      <c r="B119" s="477" t="str">
        <f>G123</f>
        <v>Hayır</v>
      </c>
      <c r="D119" s="555"/>
      <c r="E119" s="584" t="str">
        <f>terms!A10</f>
        <v>Certificate's Holder own mitigation measure</v>
      </c>
      <c r="F119" s="575"/>
      <c r="G119" s="586" t="str">
        <f>VLOOKUP(E119,terms!$A$1:$J$23,5,FALSE)</f>
        <v>Sertifika Sahibi'nin kendi hafifletme önlemi</v>
      </c>
    </row>
    <row r="120" spans="2:8" s="433" customFormat="1" ht="15.75" hidden="1" thickBot="1" x14ac:dyDescent="0.3">
      <c r="B120" s="541" t="str">
        <f>G125</f>
        <v>G.D.</v>
      </c>
      <c r="D120" s="555"/>
      <c r="E120" s="584" t="str">
        <f>terms!A11</f>
        <v>(Does not apply for this type of Certificate Holder)</v>
      </c>
      <c r="F120" s="575"/>
      <c r="G120" s="586" t="str">
        <f>VLOOKUP(E120,terms!$A$1:$J$23,5,FALSE)</f>
        <v>(Bu tür Sertifika Sahibi için geçerli değil)</v>
      </c>
    </row>
    <row r="121" spans="2:8" s="433" customFormat="1" hidden="1" x14ac:dyDescent="0.25">
      <c r="B121" s="476" t="str">
        <f>G122</f>
        <v>Evet</v>
      </c>
      <c r="D121" s="555"/>
      <c r="E121" s="584" t="str">
        <f>terms!A12</f>
        <v>Certificate Holder's own risks identified</v>
      </c>
      <c r="F121" s="575"/>
      <c r="G121" s="586" t="str">
        <f>VLOOKUP(E121,terms!$A$1:$J$23,5,FALSE)</f>
        <v>Sertifika Sahibinin kendi tanımladığı riskler</v>
      </c>
    </row>
    <row r="122" spans="2:8" hidden="1" x14ac:dyDescent="0.25">
      <c r="B122" s="477" t="str">
        <f>G124</f>
        <v>Hayır/Bilmiyorum</v>
      </c>
      <c r="C122" s="433"/>
      <c r="D122" s="555"/>
      <c r="E122" s="584" t="str">
        <f>terms!A13</f>
        <v>Yes</v>
      </c>
      <c r="F122" s="575"/>
      <c r="G122" s="586" t="str">
        <f>VLOOKUP(E122,terms!$A$1:$J$23,5,FALSE)</f>
        <v>Evet</v>
      </c>
      <c r="H122" s="433"/>
    </row>
    <row r="123" spans="2:8" ht="15.75" hidden="1" thickBot="1" x14ac:dyDescent="0.3">
      <c r="B123" s="541" t="str">
        <f>G125</f>
        <v>G.D.</v>
      </c>
      <c r="C123" s="433"/>
      <c r="D123" s="555"/>
      <c r="E123" s="584" t="str">
        <f>terms!A14</f>
        <v>No</v>
      </c>
      <c r="F123" s="575"/>
      <c r="G123" s="586" t="str">
        <f>VLOOKUP(E123,terms!$A$1:$J$23,5,FALSE)</f>
        <v>Hayır</v>
      </c>
      <c r="H123" s="433"/>
    </row>
    <row r="124" spans="2:8" hidden="1" x14ac:dyDescent="0.25">
      <c r="B124" s="476" t="str">
        <f>G122</f>
        <v>Evet</v>
      </c>
      <c r="C124" s="433"/>
      <c r="D124" s="555"/>
      <c r="E124" s="584" t="str">
        <f>terms!A15</f>
        <v>No/Don't know</v>
      </c>
      <c r="F124" s="575"/>
      <c r="G124" s="586" t="str">
        <f>VLOOKUP(E124,terms!$A$1:$J$23,5,FALSE)</f>
        <v>Hayır/Bilmiyorum</v>
      </c>
      <c r="H124" s="433"/>
    </row>
    <row r="125" spans="2:8" hidden="1" x14ac:dyDescent="0.25">
      <c r="B125" s="477" t="str">
        <f>G123</f>
        <v>Hayır</v>
      </c>
      <c r="C125" s="433"/>
      <c r="D125" s="555"/>
      <c r="E125" s="584" t="str">
        <f>terms!A16</f>
        <v>N/A</v>
      </c>
      <c r="F125" s="575"/>
      <c r="G125" s="586" t="str">
        <f>VLOOKUP(E125,terms!$A$1:$J$23,5,FALSE)</f>
        <v>G.D.</v>
      </c>
      <c r="H125" s="433"/>
    </row>
    <row r="126" spans="2:8" hidden="1" x14ac:dyDescent="0.25">
      <c r="B126" s="477" t="str">
        <f>G124</f>
        <v>Hayır/Bilmiyorum</v>
      </c>
      <c r="C126" s="433"/>
      <c r="D126" s="555"/>
      <c r="E126" s="584" t="str">
        <f>terms!A17</f>
        <v>Large</v>
      </c>
      <c r="F126" s="575"/>
      <c r="G126" s="586" t="str">
        <f>VLOOKUP(E126,terms!$A$1:$J$23,5,FALSE)</f>
        <v>Büyük</v>
      </c>
      <c r="H126" s="433"/>
    </row>
    <row r="127" spans="2:8" ht="15.75" hidden="1" thickBot="1" x14ac:dyDescent="0.3">
      <c r="B127" s="541" t="str">
        <f>G125</f>
        <v>G.D.</v>
      </c>
      <c r="C127" s="433"/>
      <c r="D127" s="555"/>
      <c r="E127" s="584" t="str">
        <f>terms!A18</f>
        <v>Group Certification</v>
      </c>
      <c r="F127" s="575"/>
      <c r="G127" s="586" t="str">
        <f>VLOOKUP(E127,terms!$A$1:$J$23,5,FALSE)</f>
        <v>Grup Sertifikasyonu</v>
      </c>
      <c r="H127" s="433"/>
    </row>
    <row r="128" spans="2:8" ht="19.5" hidden="1" customHeight="1" thickBot="1" x14ac:dyDescent="0.3">
      <c r="B128" s="539" t="str">
        <f>G120</f>
        <v>(Bu tür Sertifika Sahibi için geçerli değil)</v>
      </c>
      <c r="D128" s="555"/>
      <c r="E128" s="584" t="str">
        <f>terms!A19</f>
        <v>All</v>
      </c>
      <c r="F128" s="572"/>
      <c r="G128" s="586" t="str">
        <f>VLOOKUP(E128,terms!$A$1:$J$23,5,FALSE)</f>
        <v>Hepsi</v>
      </c>
    </row>
    <row r="129" spans="4:7" hidden="1" x14ac:dyDescent="0.25">
      <c r="D129" s="555"/>
      <c r="E129" s="584" t="str">
        <f>terms!A20</f>
        <v>Rainforest Alliance Basic Farm Risk Assessment Tool</v>
      </c>
      <c r="F129" s="572"/>
      <c r="G129" s="586" t="str">
        <f>VLOOKUP(E129,terms!$A$1:$J$23,5,FALSE)</f>
        <v>Rainforest Alliance Temel Arazi Risk Değerlendirmesi Aracı</v>
      </c>
    </row>
    <row r="130" spans="4:7" ht="21.75" hidden="1" customHeight="1" x14ac:dyDescent="0.25">
      <c r="D130" s="555"/>
      <c r="E130" s="584" t="str">
        <f>terms!A22</f>
        <v>Guidance M: Natural Ecosystems and Vegetation</v>
      </c>
      <c r="F130" s="572"/>
      <c r="G130" s="586" t="str">
        <f>VLOOKUP(E130,terms!$A$1:$J$23,5,FALSE)</f>
        <v>Kılavuz M: Doğal Ekosistemler ve Bitki Örtüsü</v>
      </c>
    </row>
    <row r="131" spans="4:7" ht="48" hidden="1" customHeight="1" x14ac:dyDescent="0.25">
      <c r="D131" s="555"/>
      <c r="E131" s="584" t="str">
        <f>terms!A21</f>
        <v>Mitigation measure 
("low, medium, high risk" refer to the Rainforest Alliance Risk Maps for Child Labor and Forced Labor applicable to your country and product)</v>
      </c>
      <c r="F131" s="572"/>
      <c r="G131" s="586" t="str">
        <f>VLOOKUP(E131,terms!$A$1:$J$23,5,FALSE)</f>
        <v>Hafifletme önlemi
("düşük, orta, yüksek risk" ülkenizde ve ürününüzde geçerli olan Çocuk İşçiliği ve Zorla Çalıştırma için Rainforest Alliance Risk Haritasını ifade eder)</v>
      </c>
    </row>
    <row r="132" spans="4:7" ht="30" hidden="1" x14ac:dyDescent="0.25">
      <c r="D132" s="555"/>
      <c r="E132" s="584" t="str">
        <f>terms!A23</f>
        <v>For the countries or crops not included yet in the risk maps, please select the appropriate mitigation measures based on the identified risks.</v>
      </c>
      <c r="F132" s="572"/>
      <c r="G132" s="586" t="str">
        <f>VLOOKUP(E132,terms!$A$1:$J$23,5,FALSE)</f>
        <v>Risk haritalarında yer almayan ülkeler ya da ürünler için lütfen tanımlanan risklere dayanarak uygun hafifletme önlemlerini seçin.</v>
      </c>
    </row>
    <row r="133" spans="4:7" ht="42" hidden="1" customHeight="1" x14ac:dyDescent="0.25">
      <c r="D133" s="555"/>
      <c r="E133" s="588" t="s">
        <v>977</v>
      </c>
      <c r="F133" s="412"/>
      <c r="G133" s="586" t="str">
        <f>VLOOKUP(E133,terms!$A$1:$J$24,5,FALSE)</f>
        <v>&lt;- Büyük araziler (bireysel ve gruba dahil) ve bireysel olarak sertifikalandırılan küçük araziler için "Büyük" seçiniz.</v>
      </c>
    </row>
    <row r="134" spans="4:7" ht="75.75" hidden="1" thickBot="1" x14ac:dyDescent="0.3">
      <c r="E134" s="589" t="str">
        <f>_xlfn.CONCAT(terms!A21," &lt;- ", terms!A23)</f>
        <v>Mitigation measure 
("low, medium, high risk" refer to the Rainforest Alliance Risk Maps for Child Labor and Forced Labor applicable to your country and product) &lt;- For the countries or crops not included yet in the risk maps, please select the appropriate mitigation measures based on the identified risks.</v>
      </c>
      <c r="F134" s="573"/>
      <c r="G134" s="587" t="str">
        <f>_xlfn.CONCAT(G131," &lt;- ",G132)</f>
        <v>Hafifletme önlemi
("düşük, orta, yüksek risk" ülkenizde ve ürününüzde geçerli olan Çocuk İşçiliği ve Zorla Çalıştırma için Rainforest Alliance Risk Haritasını ifade eder) &lt;- Risk haritalarında yer almayan ülkeler ya da ürünler için lütfen tanımlanan risklere dayanarak uygun hafifletme önlemlerini seçin.</v>
      </c>
    </row>
    <row r="135" spans="4:7" x14ac:dyDescent="0.25">
      <c r="E135" s="538"/>
      <c r="G135" s="538"/>
    </row>
  </sheetData>
  <sheetProtection algorithmName="SHA-512" hashValue="Uc1A4cVvdADFldC5axZ42nV5CQO/fGXlpk5HiKcVe3gVYDZmUyg/NzHfKNrnwWX7YxpvAPyHDRx1rBRYGpvGEw==" saltValue="byDKJMCMdWUg5wouaUDV5w==" spinCount="100000" sheet="1" formatColumns="0" formatRows="0"/>
  <mergeCells count="13">
    <mergeCell ref="B7:G7"/>
    <mergeCell ref="B13:B17"/>
    <mergeCell ref="B21:B23"/>
    <mergeCell ref="B29:B31"/>
    <mergeCell ref="B34:B37"/>
    <mergeCell ref="B97:B106"/>
    <mergeCell ref="B76:B80"/>
    <mergeCell ref="B83:B88"/>
    <mergeCell ref="B91:B94"/>
    <mergeCell ref="B26:G26"/>
    <mergeCell ref="B39:G39"/>
    <mergeCell ref="B73:G73"/>
    <mergeCell ref="B62:B66"/>
  </mergeCells>
  <dataValidations count="3">
    <dataValidation type="list" allowBlank="1" showInputMessage="1" showErrorMessage="1" sqref="B5" xr:uid="{095471AF-2980-4974-9250-CC5A071C79DF}">
      <formula1>$B$113:$B$114</formula1>
    </dataValidation>
    <dataValidation type="list" allowBlank="1" showInputMessage="1" showErrorMessage="1" sqref="F85:F88 F10 F36:F37 F34 F91:F94 F46:F59 F76:F80 F62:F63 F70 F42 F65:F66 F29:F31 F13:F17" xr:uid="{2ED626D9-E3A0-4EFC-B59F-CC6385347409}">
      <formula1>$B$118:$B$120</formula1>
    </dataValidation>
    <dataValidation type="list" allowBlank="1" showInputMessage="1" showErrorMessage="1" sqref="F21:F23 F83:F84 F64 F35" xr:uid="{1546B796-F723-49D2-A45E-172DE0A39650}">
      <formula1>$B$121:$B$123</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EC2BC-0542-4E15-A970-EECB67FB519E}">
  <sheetPr codeName="Sheet11">
    <tabColor rgb="FF00B050"/>
  </sheetPr>
  <dimension ref="A1:L131"/>
  <sheetViews>
    <sheetView zoomScale="75" zoomScaleNormal="75" workbookViewId="0">
      <pane ySplit="1" topLeftCell="A114" activePane="bottomLeft" state="frozen"/>
      <selection pane="bottomLeft" activeCell="K116" sqref="K116"/>
    </sheetView>
  </sheetViews>
  <sheetFormatPr defaultColWidth="9.140625" defaultRowHeight="15" x14ac:dyDescent="0.25"/>
  <cols>
    <col min="1" max="1" width="12.85546875" style="352" customWidth="1"/>
    <col min="2" max="2" width="19.7109375" customWidth="1"/>
    <col min="3" max="3" width="22.7109375" customWidth="1"/>
    <col min="4" max="4" width="18.140625" customWidth="1"/>
    <col min="5" max="6" width="27" style="338" customWidth="1"/>
    <col min="7" max="7" width="32.7109375" customWidth="1"/>
    <col min="8" max="8" width="14.85546875" bestFit="1" customWidth="1"/>
    <col min="9" max="10" width="18.28515625" customWidth="1"/>
    <col min="11" max="11" width="85" customWidth="1"/>
    <col min="12" max="12" width="32.140625" bestFit="1" customWidth="1"/>
  </cols>
  <sheetData>
    <row r="1" spans="1:11" ht="47.25" x14ac:dyDescent="0.25">
      <c r="A1" s="350" t="s">
        <v>923</v>
      </c>
      <c r="B1" s="317" t="s">
        <v>978</v>
      </c>
      <c r="C1" s="491" t="s">
        <v>979</v>
      </c>
      <c r="D1" s="318" t="s">
        <v>980</v>
      </c>
      <c r="E1" s="336" t="s">
        <v>981</v>
      </c>
      <c r="F1" s="364" t="s">
        <v>761</v>
      </c>
      <c r="G1" s="492" t="s">
        <v>982</v>
      </c>
      <c r="H1" s="493" t="s">
        <v>983</v>
      </c>
      <c r="I1" s="494" t="s">
        <v>984</v>
      </c>
      <c r="J1" s="365" t="s">
        <v>762</v>
      </c>
      <c r="K1" s="495" t="s">
        <v>985</v>
      </c>
    </row>
    <row r="2" spans="1:11" ht="15.75" x14ac:dyDescent="0.25">
      <c r="A2" s="351"/>
      <c r="B2" s="300" t="s">
        <v>986</v>
      </c>
      <c r="C2" s="496"/>
      <c r="D2" s="301"/>
      <c r="E2" s="337"/>
      <c r="F2" s="337"/>
      <c r="G2" s="497"/>
      <c r="H2" s="299"/>
      <c r="I2" s="497"/>
      <c r="J2" s="363"/>
      <c r="K2" s="319"/>
    </row>
    <row r="3" spans="1:11" ht="140.25" customHeight="1" x14ac:dyDescent="0.25">
      <c r="A3" s="391">
        <v>1</v>
      </c>
      <c r="B3" s="327" t="s">
        <v>987</v>
      </c>
      <c r="C3" s="498" t="s">
        <v>838</v>
      </c>
      <c r="D3" s="302"/>
      <c r="E3" s="368" t="s">
        <v>988</v>
      </c>
      <c r="F3" s="368" t="str">
        <f>_xlfn.CONCAT(B3,A3,C3)</f>
        <v>1.2.10 Arazi alanı1Grup Sertifikasyonu</v>
      </c>
      <c r="G3" s="371" t="s">
        <v>989</v>
      </c>
      <c r="H3" s="303" t="s">
        <v>868</v>
      </c>
      <c r="I3" s="499" t="s">
        <v>990</v>
      </c>
      <c r="J3" s="604" t="str">
        <f>(RIGHT(_xlfn.CONCAT(G3,H3),250))</f>
        <v>Grup üreticilerinin üretim işletmelerinin değişmesini veya genişlemesini bekliyor musunuz?Hayır</v>
      </c>
      <c r="K3" s="320" t="s">
        <v>991</v>
      </c>
    </row>
    <row r="4" spans="1:11" ht="91.15" customHeight="1" x14ac:dyDescent="0.25">
      <c r="A4" s="391">
        <v>1</v>
      </c>
      <c r="B4" s="327" t="s">
        <v>987</v>
      </c>
      <c r="C4" s="498" t="s">
        <v>838</v>
      </c>
      <c r="D4" s="404"/>
      <c r="E4" s="307"/>
      <c r="F4" s="500" t="str">
        <f t="shared" ref="F4:F62" si="0">_xlfn.CONCAT(B4,A4,C4)</f>
        <v>1.2.10 Arazi alanı1Grup Sertifikasyonu</v>
      </c>
      <c r="G4" s="371" t="s">
        <v>989</v>
      </c>
      <c r="H4" s="304" t="s">
        <v>875</v>
      </c>
      <c r="I4" s="501" t="s">
        <v>831</v>
      </c>
      <c r="J4" s="604" t="str">
        <f t="shared" ref="J4:J67" si="1">(RIGHT(_xlfn.CONCAT(G4,H4),250))</f>
        <v>Grup üreticilerinin üretim işletmelerinin değişmesini veya genişlemesini bekliyor musunuz?Evet</v>
      </c>
      <c r="K4" s="321" t="s">
        <v>992</v>
      </c>
    </row>
    <row r="5" spans="1:11" ht="127.5" customHeight="1" x14ac:dyDescent="0.25">
      <c r="A5" s="391">
        <v>1</v>
      </c>
      <c r="B5" s="327" t="s">
        <v>987</v>
      </c>
      <c r="C5" s="498" t="s">
        <v>846</v>
      </c>
      <c r="D5" s="404"/>
      <c r="E5" s="307"/>
      <c r="F5" s="500" t="str">
        <f t="shared" si="0"/>
        <v>1.2.10 Arazi alanı1Büyük</v>
      </c>
      <c r="G5" s="371" t="s">
        <v>993</v>
      </c>
      <c r="H5" s="303" t="s">
        <v>868</v>
      </c>
      <c r="I5" s="499" t="s">
        <v>990</v>
      </c>
      <c r="J5" s="604" t="str">
        <f t="shared" si="1"/>
        <v>Üretim işletmeleri değişiyor veya genişliyor mu? Hayır</v>
      </c>
      <c r="K5" s="320" t="s">
        <v>991</v>
      </c>
    </row>
    <row r="6" spans="1:11" ht="56.65" customHeight="1" x14ac:dyDescent="0.25">
      <c r="A6" s="391">
        <v>1</v>
      </c>
      <c r="B6" s="327" t="s">
        <v>987</v>
      </c>
      <c r="C6" s="498" t="s">
        <v>846</v>
      </c>
      <c r="D6" s="404"/>
      <c r="E6" s="307"/>
      <c r="F6" s="500" t="str">
        <f t="shared" si="0"/>
        <v>1.2.10 Arazi alanı1Büyük</v>
      </c>
      <c r="G6" s="371" t="s">
        <v>993</v>
      </c>
      <c r="H6" s="304" t="s">
        <v>875</v>
      </c>
      <c r="I6" s="501" t="s">
        <v>831</v>
      </c>
      <c r="J6" s="604" t="str">
        <f t="shared" si="1"/>
        <v>Üretim işletmeleri değişiyor veya genişliyor mu? Evet</v>
      </c>
      <c r="K6" s="321" t="s">
        <v>994</v>
      </c>
    </row>
    <row r="7" spans="1:11" ht="195.75" customHeight="1" x14ac:dyDescent="0.25">
      <c r="A7" s="375">
        <v>2</v>
      </c>
      <c r="B7" s="379" t="s">
        <v>995</v>
      </c>
      <c r="C7" s="345" t="s">
        <v>838</v>
      </c>
      <c r="D7" s="346"/>
      <c r="E7" s="599" t="s">
        <v>996</v>
      </c>
      <c r="F7" s="368" t="str">
        <f t="shared" si="0"/>
        <v>2.1 İzlenebilirlik2Grup Sertifikasyonu</v>
      </c>
      <c r="G7" s="598" t="s">
        <v>997</v>
      </c>
      <c r="H7" s="304" t="s">
        <v>875</v>
      </c>
      <c r="I7" s="598" t="s">
        <v>990</v>
      </c>
      <c r="J7" s="604" t="str">
        <f t="shared" si="1"/>
        <v>Tedarik zincirinizde aracılar ve/veya taşeronlardan* yararlanıyor musunuz/yararlanmayı düşünüyor musunuz?Evet</v>
      </c>
      <c r="K7" s="322" t="s">
        <v>998</v>
      </c>
    </row>
    <row r="8" spans="1:11" ht="99" customHeight="1" x14ac:dyDescent="0.25">
      <c r="A8" s="375">
        <v>2</v>
      </c>
      <c r="B8" s="379" t="s">
        <v>995</v>
      </c>
      <c r="C8" s="345" t="s">
        <v>838</v>
      </c>
      <c r="D8" s="374"/>
      <c r="E8" s="598" t="s">
        <v>996</v>
      </c>
      <c r="F8" s="368" t="str">
        <f t="shared" si="0"/>
        <v>2.1 İzlenebilirlik2Grup Sertifikasyonu</v>
      </c>
      <c r="G8" s="598" t="s">
        <v>997</v>
      </c>
      <c r="H8" s="371" t="s">
        <v>868</v>
      </c>
      <c r="I8" s="379" t="s">
        <v>990</v>
      </c>
      <c r="J8" s="604" t="str">
        <f t="shared" si="1"/>
        <v>Tedarik zincirinizde aracılar ve/veya taşeronlardan* yararlanıyor musunuz/yararlanmayı düşünüyor musunuz?Hayır</v>
      </c>
      <c r="K8" s="502" t="s">
        <v>999</v>
      </c>
    </row>
    <row r="9" spans="1:11" ht="127.5" customHeight="1" x14ac:dyDescent="0.25">
      <c r="A9" s="375">
        <v>2</v>
      </c>
      <c r="B9" s="379" t="s">
        <v>995</v>
      </c>
      <c r="C9" s="345" t="s">
        <v>846</v>
      </c>
      <c r="D9" s="374"/>
      <c r="E9" s="598" t="s">
        <v>1000</v>
      </c>
      <c r="F9" s="368" t="str">
        <f t="shared" si="0"/>
        <v>2.1 İzlenebilirlik2Büyük</v>
      </c>
      <c r="G9" s="598" t="s">
        <v>1001</v>
      </c>
      <c r="H9" s="304" t="s">
        <v>875</v>
      </c>
      <c r="I9" s="379" t="s">
        <v>831</v>
      </c>
      <c r="J9" s="604" t="str">
        <f t="shared" si="1"/>
        <v>Tedarik zincirinizde taşeronlardan* yararlanıyor musunuz/yararlanmayı düşünüyor musunuz?Evet</v>
      </c>
      <c r="K9" s="377" t="s">
        <v>1002</v>
      </c>
    </row>
    <row r="10" spans="1:11" ht="84.95" customHeight="1" x14ac:dyDescent="0.25">
      <c r="A10" s="375">
        <v>2</v>
      </c>
      <c r="B10" s="379" t="s">
        <v>995</v>
      </c>
      <c r="C10" s="381" t="s">
        <v>846</v>
      </c>
      <c r="D10" s="376"/>
      <c r="E10" s="598" t="s">
        <v>1000</v>
      </c>
      <c r="F10" s="368" t="str">
        <f t="shared" si="0"/>
        <v>2.1 İzlenebilirlik2Büyük</v>
      </c>
      <c r="G10" s="598" t="s">
        <v>1001</v>
      </c>
      <c r="H10" s="378" t="s">
        <v>868</v>
      </c>
      <c r="I10" s="503" t="s">
        <v>831</v>
      </c>
      <c r="J10" s="604" t="str">
        <f t="shared" si="1"/>
        <v>Tedarik zincirinizde taşeronlardan* yararlanıyor musunuz/yararlanmayı düşünüyor musunuz?Hayır</v>
      </c>
      <c r="K10" s="377" t="s">
        <v>1003</v>
      </c>
    </row>
    <row r="11" spans="1:11" ht="101.65" customHeight="1" x14ac:dyDescent="0.25">
      <c r="A11" s="375">
        <v>3</v>
      </c>
      <c r="B11" s="379" t="s">
        <v>995</v>
      </c>
      <c r="C11" s="345" t="s">
        <v>838</v>
      </c>
      <c r="D11" s="346"/>
      <c r="E11" s="598" t="s">
        <v>1004</v>
      </c>
      <c r="F11" s="368" t="str">
        <f t="shared" si="0"/>
        <v>2.1 İzlenebilirlik3Grup Sertifikasyonu</v>
      </c>
      <c r="G11" s="368" t="s">
        <v>1005</v>
      </c>
      <c r="H11" s="304" t="s">
        <v>875</v>
      </c>
      <c r="I11" s="598" t="s">
        <v>990</v>
      </c>
      <c r="J11" s="604" t="str">
        <f t="shared" si="1"/>
        <v>Üreticilerin kayıt tutmada (izlenebilirlik) zorluk yaşamasını bekliyor musunuz?Evet</v>
      </c>
      <c r="K11" s="322" t="s">
        <v>1006</v>
      </c>
    </row>
    <row r="12" spans="1:11" ht="127.5" customHeight="1" x14ac:dyDescent="0.25">
      <c r="A12" s="375">
        <v>3</v>
      </c>
      <c r="B12" s="379" t="s">
        <v>995</v>
      </c>
      <c r="C12" s="216" t="s">
        <v>838</v>
      </c>
      <c r="D12" s="207"/>
      <c r="E12" s="598" t="s">
        <v>1004</v>
      </c>
      <c r="F12" s="368" t="str">
        <f t="shared" si="0"/>
        <v>2.1 İzlenebilirlik3Grup Sertifikasyonu</v>
      </c>
      <c r="G12" s="368" t="s">
        <v>1005</v>
      </c>
      <c r="H12" s="304" t="s">
        <v>868</v>
      </c>
      <c r="I12" s="596" t="s">
        <v>990</v>
      </c>
      <c r="J12" s="604" t="str">
        <f t="shared" si="1"/>
        <v>Üreticilerin kayıt tutmada (izlenebilirlik) zorluk yaşamasını bekliyor musunuz?Hayır</v>
      </c>
      <c r="K12" s="323" t="s">
        <v>991</v>
      </c>
    </row>
    <row r="13" spans="1:11" ht="51.95" customHeight="1" x14ac:dyDescent="0.25">
      <c r="A13" s="375">
        <v>4</v>
      </c>
      <c r="B13" s="379" t="s">
        <v>995</v>
      </c>
      <c r="C13" s="216" t="s">
        <v>838</v>
      </c>
      <c r="D13" s="207"/>
      <c r="E13" s="598" t="s">
        <v>1007</v>
      </c>
      <c r="F13" s="368" t="str">
        <f t="shared" si="0"/>
        <v>2.1 İzlenebilirlik4Grup Sertifikasyonu</v>
      </c>
      <c r="G13" s="368" t="s">
        <v>1008</v>
      </c>
      <c r="H13" s="304" t="s">
        <v>875</v>
      </c>
      <c r="I13" s="596" t="s">
        <v>990</v>
      </c>
      <c r="J13" s="604" t="str">
        <f t="shared" si="1"/>
        <v>(Yönetim olarak) yalnızca Rainforest Alliance sertifikalı ürünlerle mi işlem yapıyorsunuz/işlem yapmayı düşünüyorsunuz ve/veya yalnızca Rainforest Alliance sertifikalı üreticilerden mi satın alıyorsunuz/satın almayı düşünüyorsunuz?Evet</v>
      </c>
      <c r="K13" s="323" t="s">
        <v>1009</v>
      </c>
    </row>
    <row r="14" spans="1:11" ht="127.5" customHeight="1" x14ac:dyDescent="0.25">
      <c r="A14" s="375">
        <v>4</v>
      </c>
      <c r="B14" s="379" t="s">
        <v>995</v>
      </c>
      <c r="C14" s="595" t="s">
        <v>838</v>
      </c>
      <c r="D14" s="374"/>
      <c r="E14" s="598" t="s">
        <v>1007</v>
      </c>
      <c r="F14" s="368" t="str">
        <f t="shared" si="0"/>
        <v>2.1 İzlenebilirlik4Grup Sertifikasyonu</v>
      </c>
      <c r="G14" s="368" t="s">
        <v>1008</v>
      </c>
      <c r="H14" s="371" t="s">
        <v>868</v>
      </c>
      <c r="I14" s="598" t="s">
        <v>990</v>
      </c>
      <c r="J14" s="604" t="str">
        <f t="shared" si="1"/>
        <v>(Yönetim olarak) yalnızca Rainforest Alliance sertifikalı ürünlerle mi işlem yapıyorsunuz/işlem yapmayı düşünüyorsunuz ve/veya yalnızca Rainforest Alliance sertifikalı üreticilerden mi satın alıyorsunuz/satın almayı düşünüyorsunuz?Hayır</v>
      </c>
      <c r="K14" s="322" t="s">
        <v>1010</v>
      </c>
    </row>
    <row r="15" spans="1:11" ht="104.25" customHeight="1" x14ac:dyDescent="0.25">
      <c r="A15" s="375">
        <v>5</v>
      </c>
      <c r="B15" s="379" t="s">
        <v>995</v>
      </c>
      <c r="C15" s="345" t="s">
        <v>838</v>
      </c>
      <c r="D15" s="346"/>
      <c r="E15" s="598" t="s">
        <v>1011</v>
      </c>
      <c r="F15" s="368" t="str">
        <f t="shared" si="0"/>
        <v>2.1 İzlenebilirlik5Grup Sertifikasyonu</v>
      </c>
      <c r="G15" s="598" t="s">
        <v>1012</v>
      </c>
      <c r="H15" s="304" t="s">
        <v>875</v>
      </c>
      <c r="I15" s="598" t="s">
        <v>831</v>
      </c>
      <c r="J15" s="604" t="str">
        <f t="shared" si="1"/>
        <v>Grup üreticilerinin, sertifikalı ürünleri için farklı pazar satış noktalarına/farklı alıcılara erişimi var mı?Evet</v>
      </c>
      <c r="K15" s="322" t="s">
        <v>1013</v>
      </c>
    </row>
    <row r="16" spans="1:11" ht="127.5" customHeight="1" x14ac:dyDescent="0.25">
      <c r="A16" s="375">
        <v>5</v>
      </c>
      <c r="B16" s="379" t="s">
        <v>995</v>
      </c>
      <c r="C16" s="216" t="s">
        <v>838</v>
      </c>
      <c r="D16" s="207"/>
      <c r="E16" s="598" t="s">
        <v>1011</v>
      </c>
      <c r="F16" s="368" t="str">
        <f t="shared" si="0"/>
        <v>2.1 İzlenebilirlik5Grup Sertifikasyonu</v>
      </c>
      <c r="G16" s="598" t="s">
        <v>1012</v>
      </c>
      <c r="H16" s="304" t="s">
        <v>868</v>
      </c>
      <c r="I16" s="596" t="s">
        <v>831</v>
      </c>
      <c r="J16" s="604" t="str">
        <f t="shared" si="1"/>
        <v>Grup üreticilerinin, sertifikalı ürünleri için farklı pazar satış noktalarına/farklı alıcılara erişimi var mı?Hayır</v>
      </c>
      <c r="K16" s="323" t="s">
        <v>991</v>
      </c>
    </row>
    <row r="17" spans="1:11" ht="113.1" customHeight="1" x14ac:dyDescent="0.25">
      <c r="A17" s="375">
        <v>6</v>
      </c>
      <c r="B17" s="379" t="s">
        <v>995</v>
      </c>
      <c r="C17" s="345" t="s">
        <v>838</v>
      </c>
      <c r="D17" s="346"/>
      <c r="E17" s="598" t="s">
        <v>1014</v>
      </c>
      <c r="F17" s="368" t="str">
        <f t="shared" si="0"/>
        <v>2.1 İzlenebilirlik6Grup Sertifikasyonu</v>
      </c>
      <c r="G17" s="598" t="s">
        <v>1015</v>
      </c>
      <c r="H17" s="304" t="s">
        <v>875</v>
      </c>
      <c r="I17" s="598" t="s">
        <v>1016</v>
      </c>
      <c r="J17" s="604" t="str">
        <f t="shared" si="1"/>
        <v>Grup üreticileri, arazilerini yönetmek için çoğunlukla arazi işleten kişilere mi dayanıyor?Evet</v>
      </c>
      <c r="K17" s="322" t="s">
        <v>1017</v>
      </c>
    </row>
    <row r="18" spans="1:11" ht="127.5" customHeight="1" x14ac:dyDescent="0.25">
      <c r="A18" s="375">
        <v>6</v>
      </c>
      <c r="B18" s="379" t="s">
        <v>995</v>
      </c>
      <c r="C18" s="216" t="s">
        <v>838</v>
      </c>
      <c r="D18" s="207"/>
      <c r="E18" s="598" t="s">
        <v>1014</v>
      </c>
      <c r="F18" s="368" t="str">
        <f t="shared" si="0"/>
        <v>2.1 İzlenebilirlik6Grup Sertifikasyonu</v>
      </c>
      <c r="G18" s="598" t="s">
        <v>1015</v>
      </c>
      <c r="H18" s="304" t="s">
        <v>868</v>
      </c>
      <c r="I18" s="596" t="s">
        <v>831</v>
      </c>
      <c r="J18" s="604" t="str">
        <f t="shared" si="1"/>
        <v>Grup üreticileri, arazilerini yönetmek için çoğunlukla arazi işleten kişilere mi dayanıyor?Hayır</v>
      </c>
      <c r="K18" s="323" t="s">
        <v>991</v>
      </c>
    </row>
    <row r="19" spans="1:11" ht="102" x14ac:dyDescent="0.25">
      <c r="A19" s="375">
        <v>7</v>
      </c>
      <c r="B19" s="379" t="s">
        <v>1018</v>
      </c>
      <c r="C19" s="216" t="s">
        <v>838</v>
      </c>
      <c r="D19" s="207"/>
      <c r="E19" s="598" t="s">
        <v>1019</v>
      </c>
      <c r="F19" s="368" t="str">
        <f t="shared" si="0"/>
        <v>Aşağıdakilerle ilgili verimlilik ve kârlılık: 2.1.2 hasat edilen miktar; 1.3.6 finansal girdiler ve beceriler; 1.3.7 çeşitlendirme; 3.1. üretim maliyetleri ve Yaşam Geliri7Grup Sertifikasyonu</v>
      </c>
      <c r="G19" s="598" t="s">
        <v>1020</v>
      </c>
      <c r="H19" s="304" t="s">
        <v>875</v>
      </c>
      <c r="I19" s="596" t="s">
        <v>831</v>
      </c>
      <c r="J19" s="604" t="str">
        <f t="shared" si="1"/>
        <v>Grup üreticilerinin sertifikalı ürününün ortalama verimi, bölgenizdeki optimum verim seviyesinde veya bu verim seviyesinin üzerinde mi?Evet</v>
      </c>
      <c r="K19" s="323" t="s">
        <v>991</v>
      </c>
    </row>
    <row r="20" spans="1:11" ht="114.75" x14ac:dyDescent="0.25">
      <c r="A20" s="375">
        <v>7</v>
      </c>
      <c r="B20" s="379" t="s">
        <v>1018</v>
      </c>
      <c r="C20" s="345" t="s">
        <v>838</v>
      </c>
      <c r="D20" s="346"/>
      <c r="E20" s="598" t="s">
        <v>1019</v>
      </c>
      <c r="F20" s="368" t="str">
        <f t="shared" si="0"/>
        <v>Aşağıdakilerle ilgili verimlilik ve kârlılık: 2.1.2 hasat edilen miktar; 1.3.6 finansal girdiler ve beceriler; 1.3.7 çeşitlendirme; 3.1. üretim maliyetleri ve Yaşam Geliri7Grup Sertifikasyonu</v>
      </c>
      <c r="G20" s="598" t="s">
        <v>1020</v>
      </c>
      <c r="H20" s="598" t="s">
        <v>860</v>
      </c>
      <c r="I20" s="379" t="s">
        <v>831</v>
      </c>
      <c r="J20" s="604" t="str">
        <f t="shared" si="1"/>
        <v>Grup üreticilerinin sertifikalı ürününün ortalama verimi, bölgenizdeki optimum verim seviyesinde veya bu verim seviyesinin üzerinde mi?Hayır/Bilmiyorum</v>
      </c>
      <c r="K20" s="377" t="s">
        <v>1021</v>
      </c>
    </row>
    <row r="21" spans="1:11" ht="102" x14ac:dyDescent="0.25">
      <c r="A21" s="391">
        <v>8</v>
      </c>
      <c r="B21" s="379" t="s">
        <v>1018</v>
      </c>
      <c r="C21" s="216" t="s">
        <v>838</v>
      </c>
      <c r="D21" s="207"/>
      <c r="E21" s="180" t="s">
        <v>1022</v>
      </c>
      <c r="F21" s="368" t="str">
        <f t="shared" si="0"/>
        <v>Aşağıdakilerle ilgili verimlilik ve kârlılık: 2.1.2 hasat edilen miktar; 1.3.6 finansal girdiler ve beceriler; 1.3.7 çeşitlendirme; 3.1. üretim maliyetleri ve Yaşam Geliri8Grup Sertifikasyonu</v>
      </c>
      <c r="G21" s="368" t="s">
        <v>1023</v>
      </c>
      <c r="H21" s="304" t="s">
        <v>875</v>
      </c>
      <c r="I21" s="596" t="s">
        <v>831</v>
      </c>
      <c r="J21" s="604" t="str">
        <f t="shared" si="1"/>
        <v>Verimliliği optimize etmek için bütün grup üreticilerinin finansa, tarımsal girdilere ve yeterli bilgiye erişimi var mı?Evet</v>
      </c>
      <c r="K21" s="323" t="s">
        <v>991</v>
      </c>
    </row>
    <row r="22" spans="1:11" ht="103.9" customHeight="1" x14ac:dyDescent="0.25">
      <c r="A22" s="391">
        <v>8</v>
      </c>
      <c r="B22" s="379" t="s">
        <v>1018</v>
      </c>
      <c r="C22" s="345" t="s">
        <v>838</v>
      </c>
      <c r="D22" s="374"/>
      <c r="E22" s="598" t="s">
        <v>1022</v>
      </c>
      <c r="F22" s="368" t="str">
        <f t="shared" si="0"/>
        <v>Aşağıdakilerle ilgili verimlilik ve kârlılık: 2.1.2 hasat edilen miktar; 1.3.6 finansal girdiler ve beceriler; 1.3.7 çeşitlendirme; 3.1. üretim maliyetleri ve Yaşam Geliri8Grup Sertifikasyonu</v>
      </c>
      <c r="G22" s="368" t="s">
        <v>1023</v>
      </c>
      <c r="H22" s="598" t="s">
        <v>860</v>
      </c>
      <c r="I22" s="598" t="s">
        <v>831</v>
      </c>
      <c r="J22" s="604" t="str">
        <f t="shared" si="1"/>
        <v>Verimliliği optimize etmek için bütün grup üreticilerinin finansa, tarımsal girdilere ve yeterli bilgiye erişimi var mı?Hayır/Bilmiyorum</v>
      </c>
      <c r="K22" s="322" t="s">
        <v>1024</v>
      </c>
    </row>
    <row r="23" spans="1:11" ht="102" x14ac:dyDescent="0.25">
      <c r="A23" s="391">
        <v>9</v>
      </c>
      <c r="B23" s="379" t="s">
        <v>1018</v>
      </c>
      <c r="C23" s="216" t="s">
        <v>838</v>
      </c>
      <c r="D23" s="207"/>
      <c r="E23" s="598" t="s">
        <v>1025</v>
      </c>
      <c r="F23" s="368" t="str">
        <f t="shared" si="0"/>
        <v>Aşağıdakilerle ilgili verimlilik ve kârlılık: 2.1.2 hasat edilen miktar; 1.3.6 finansal girdiler ve beceriler; 1.3.7 çeşitlendirme; 3.1. üretim maliyetleri ve Yaşam Geliri9Grup Sertifikasyonu</v>
      </c>
      <c r="G23" s="598" t="s">
        <v>1026</v>
      </c>
      <c r="H23" s="304" t="s">
        <v>875</v>
      </c>
      <c r="I23" s="596" t="s">
        <v>831</v>
      </c>
      <c r="J23" s="604" t="str">
        <f t="shared" si="1"/>
        <v>Sertifikalı ürünün üretimiyle bütün grup üreticileri yaşam geliri kazanıyor mu?Evet</v>
      </c>
      <c r="K23" s="323" t="s">
        <v>991</v>
      </c>
    </row>
    <row r="24" spans="1:11" ht="196.5" customHeight="1" x14ac:dyDescent="0.25">
      <c r="A24" s="391">
        <v>9</v>
      </c>
      <c r="B24" s="379" t="s">
        <v>1018</v>
      </c>
      <c r="C24" s="345" t="s">
        <v>838</v>
      </c>
      <c r="D24" s="346"/>
      <c r="E24" s="598" t="s">
        <v>1025</v>
      </c>
      <c r="F24" s="368" t="str">
        <f t="shared" si="0"/>
        <v>Aşağıdakilerle ilgili verimlilik ve kârlılık: 2.1.2 hasat edilen miktar; 1.3.6 finansal girdiler ve beceriler; 1.3.7 çeşitlendirme; 3.1. üretim maliyetleri ve Yaşam Geliri9Grup Sertifikasyonu</v>
      </c>
      <c r="G24" s="598" t="s">
        <v>1026</v>
      </c>
      <c r="H24" s="598" t="s">
        <v>860</v>
      </c>
      <c r="I24" s="593" t="s">
        <v>831</v>
      </c>
      <c r="J24" s="604" t="str">
        <f t="shared" si="1"/>
        <v>Sertifikalı ürünün üretimiyle bütün grup üreticileri yaşam geliri kazanıyor mu?Hayır/Bilmiyorum</v>
      </c>
      <c r="K24" s="324" t="s">
        <v>1027</v>
      </c>
    </row>
    <row r="25" spans="1:11" ht="127.5" customHeight="1" x14ac:dyDescent="0.25">
      <c r="A25" s="351"/>
      <c r="B25" s="305" t="s">
        <v>1028</v>
      </c>
      <c r="C25" s="496"/>
      <c r="D25" s="301"/>
      <c r="E25" s="299"/>
      <c r="F25" s="368" t="str">
        <f t="shared" si="0"/>
        <v>Arazi işletme uygulamaları</v>
      </c>
      <c r="G25" s="299"/>
      <c r="H25" s="497"/>
      <c r="I25" s="497"/>
      <c r="J25" s="604" t="str">
        <f t="shared" si="1"/>
        <v/>
      </c>
      <c r="K25" s="319"/>
    </row>
    <row r="26" spans="1:11" ht="217.5" customHeight="1" x14ac:dyDescent="0.25">
      <c r="A26" s="375">
        <v>10</v>
      </c>
      <c r="B26" s="327" t="s">
        <v>1029</v>
      </c>
      <c r="C26" s="381" t="s">
        <v>838</v>
      </c>
      <c r="D26" s="346" t="s">
        <v>1030</v>
      </c>
      <c r="E26" s="368" t="s">
        <v>1031</v>
      </c>
      <c r="F26" s="368" t="str">
        <f t="shared" si="0"/>
        <v>4.6 Tarımsal kimyasalların yönetimi10Grup Sertifikasyonu</v>
      </c>
      <c r="G26" s="592" t="s">
        <v>1032</v>
      </c>
      <c r="H26" s="304" t="s">
        <v>875</v>
      </c>
      <c r="I26" s="598" t="s">
        <v>990</v>
      </c>
      <c r="J26" s="604" t="str">
        <f t="shared" si="1"/>
        <v>Rainforest Alliance Yasaklı Listesi'ndeki Tarımsal Kimyasallar'ı İnceleyin:
Bölgede, Rainforest Alliance Yasaklı Listesi'ndeki bir veya daha fazla tarımsal kimyasal arazide yaygın olarak kullanılıyor mu?Evet</v>
      </c>
      <c r="K26" s="378" t="s">
        <v>1033</v>
      </c>
    </row>
    <row r="27" spans="1:11" ht="116.25" customHeight="1" x14ac:dyDescent="0.25">
      <c r="A27" s="375">
        <v>10</v>
      </c>
      <c r="B27" s="327" t="s">
        <v>1029</v>
      </c>
      <c r="C27" s="498" t="s">
        <v>838</v>
      </c>
      <c r="D27" s="207" t="s">
        <v>1030</v>
      </c>
      <c r="E27" s="368" t="s">
        <v>1031</v>
      </c>
      <c r="F27" s="368" t="str">
        <f t="shared" si="0"/>
        <v>4.6 Tarımsal kimyasalların yönetimi10Grup Sertifikasyonu</v>
      </c>
      <c r="G27" s="592" t="s">
        <v>1032</v>
      </c>
      <c r="H27" s="303" t="s">
        <v>868</v>
      </c>
      <c r="I27" s="596" t="s">
        <v>990</v>
      </c>
      <c r="J27" s="604" t="str">
        <f t="shared" si="1"/>
        <v>Rainforest Alliance Yasaklı Listesi'ndeki Tarımsal Kimyasallar'ı İnceleyin:
Bölgede, Rainforest Alliance Yasaklı Listesi'ndeki bir veya daha fazla tarımsal kimyasal arazide yaygın olarak kullanılıyor mu?Hayır</v>
      </c>
      <c r="K27" s="323" t="s">
        <v>991</v>
      </c>
    </row>
    <row r="28" spans="1:11" ht="172.9" customHeight="1" x14ac:dyDescent="0.25">
      <c r="A28" s="375">
        <v>10</v>
      </c>
      <c r="B28" s="327" t="s">
        <v>1029</v>
      </c>
      <c r="C28" s="381" t="s">
        <v>846</v>
      </c>
      <c r="D28" s="346" t="s">
        <v>1030</v>
      </c>
      <c r="E28" s="368" t="s">
        <v>1031</v>
      </c>
      <c r="F28" s="368" t="str">
        <f t="shared" si="0"/>
        <v>4.6 Tarımsal kimyasalların yönetimi10Büyük</v>
      </c>
      <c r="G28" s="592" t="s">
        <v>1034</v>
      </c>
      <c r="H28" s="304" t="s">
        <v>875</v>
      </c>
      <c r="I28" s="598" t="s">
        <v>990</v>
      </c>
      <c r="J28" s="604" t="str">
        <f t="shared" si="1"/>
        <v>Rainforest Alliance Yasaklı Listesi'ndeki Tarımsal Kimyasallar'ı İnceleyin:
Arazide Rainforest Alliance Yasaklı Listesi'ndeki bir veya daha fazla tarımsal kimyasalı kullanıyor musunuz? Evet</v>
      </c>
      <c r="K28" s="378" t="s">
        <v>1035</v>
      </c>
    </row>
    <row r="29" spans="1:11" ht="127.5" customHeight="1" x14ac:dyDescent="0.25">
      <c r="A29" s="375">
        <v>10</v>
      </c>
      <c r="B29" s="327" t="s">
        <v>1029</v>
      </c>
      <c r="C29" s="498" t="s">
        <v>846</v>
      </c>
      <c r="D29" s="207" t="s">
        <v>1030</v>
      </c>
      <c r="E29" s="368" t="s">
        <v>1031</v>
      </c>
      <c r="F29" s="368" t="str">
        <f t="shared" si="0"/>
        <v>4.6 Tarımsal kimyasalların yönetimi10Büyük</v>
      </c>
      <c r="G29" s="592" t="s">
        <v>1034</v>
      </c>
      <c r="H29" s="371" t="s">
        <v>1036</v>
      </c>
      <c r="I29" s="596" t="s">
        <v>831</v>
      </c>
      <c r="J29" s="604" t="str">
        <f t="shared" si="1"/>
        <v>Rainforest Alliance Yasaklı Listesi'ndeki Tarımsal Kimyasallar'ı İnceleyin:
Arazide Rainforest Alliance Yasaklı Listesi'ndeki bir veya daha fazla tarımsal kimyasalı kullanıyor musunuz? hayır</v>
      </c>
      <c r="K29" s="323" t="s">
        <v>991</v>
      </c>
    </row>
    <row r="30" spans="1:11" ht="127.5" customHeight="1" x14ac:dyDescent="0.25">
      <c r="A30" s="375">
        <v>11</v>
      </c>
      <c r="B30" s="327" t="s">
        <v>1029</v>
      </c>
      <c r="C30" s="504" t="s">
        <v>838</v>
      </c>
      <c r="D30" s="207" t="s">
        <v>1030</v>
      </c>
      <c r="E30" s="368" t="s">
        <v>1037</v>
      </c>
      <c r="F30" s="368" t="str">
        <f t="shared" si="0"/>
        <v>4.6 Tarımsal kimyasalların yönetimi11Grup Sertifikasyonu</v>
      </c>
      <c r="G30" s="598" t="s">
        <v>1038</v>
      </c>
      <c r="H30" s="304" t="s">
        <v>875</v>
      </c>
      <c r="I30" s="596" t="s">
        <v>990</v>
      </c>
      <c r="J30" s="604" t="str">
        <f t="shared" si="1"/>
        <v>Üreticilerin, tarımsal kimyasallar kullanmadan önce zararlılarla mücadele için biyolojik, fiziksel ve diğer kimyasal olmayan mücadele yöntemlerini (EZY - Entegre Zararlı Yönetimi) denemesi yaygın olarak uygulanıyor mu?Evet</v>
      </c>
      <c r="K30" s="323" t="s">
        <v>991</v>
      </c>
    </row>
    <row r="31" spans="1:11" ht="152.44999999999999" customHeight="1" x14ac:dyDescent="0.25">
      <c r="A31" s="353">
        <v>11</v>
      </c>
      <c r="B31" s="327" t="s">
        <v>1029</v>
      </c>
      <c r="C31" s="381" t="s">
        <v>838</v>
      </c>
      <c r="D31" s="346" t="s">
        <v>1030</v>
      </c>
      <c r="E31" s="368" t="s">
        <v>1037</v>
      </c>
      <c r="F31" s="368" t="str">
        <f>_xlfn.CONCAT(B31,A31,C31)</f>
        <v>4.6 Tarımsal kimyasalların yönetimi11Grup Sertifikasyonu</v>
      </c>
      <c r="G31" s="598" t="s">
        <v>1038</v>
      </c>
      <c r="H31" s="304" t="s">
        <v>1036</v>
      </c>
      <c r="I31" s="598" t="s">
        <v>990</v>
      </c>
      <c r="J31" s="604" t="str">
        <f t="shared" si="1"/>
        <v>Üreticilerin, tarımsal kimyasallar kullanmadan önce zararlılarla mücadele için biyolojik, fiziksel ve diğer kimyasal olmayan mücadele yöntemlerini (EZY - Entegre Zararlı Yönetimi) denemesi yaygın olarak uygulanıyor mu?hayır</v>
      </c>
      <c r="K31" s="325" t="s">
        <v>1039</v>
      </c>
    </row>
    <row r="32" spans="1:11" ht="45.4" customHeight="1" x14ac:dyDescent="0.25">
      <c r="A32" s="353">
        <v>12</v>
      </c>
      <c r="B32" s="327" t="s">
        <v>1029</v>
      </c>
      <c r="C32" s="504" t="s">
        <v>838</v>
      </c>
      <c r="D32" s="207" t="s">
        <v>1030</v>
      </c>
      <c r="E32" s="303" t="s">
        <v>1040</v>
      </c>
      <c r="F32" s="368" t="str">
        <f t="shared" si="0"/>
        <v>4.6 Tarımsal kimyasalların yönetimi12Grup Sertifikasyonu</v>
      </c>
      <c r="G32" s="598" t="s">
        <v>1041</v>
      </c>
      <c r="H32" s="304" t="s">
        <v>875</v>
      </c>
      <c r="I32" s="596" t="s">
        <v>990</v>
      </c>
      <c r="J32" s="604" t="str">
        <f t="shared" si="1"/>
        <v>Grup üreticileri ve/veya işçileri, tarımsal kimyasalların uygulanmasında yaygın olarak Kişisel Koruyucu Ekipman (KKE) kullanıyor mu? Evet</v>
      </c>
      <c r="K32" s="323" t="s">
        <v>991</v>
      </c>
    </row>
    <row r="33" spans="1:12" ht="168.95" customHeight="1" x14ac:dyDescent="0.25">
      <c r="A33" s="353">
        <v>12</v>
      </c>
      <c r="B33" s="327" t="s">
        <v>1029</v>
      </c>
      <c r="C33" s="381" t="s">
        <v>838</v>
      </c>
      <c r="D33" s="346" t="s">
        <v>1030</v>
      </c>
      <c r="E33" s="368" t="s">
        <v>1040</v>
      </c>
      <c r="F33" s="368" t="str">
        <f t="shared" si="0"/>
        <v>4.6 Tarımsal kimyasalların yönetimi12Grup Sertifikasyonu</v>
      </c>
      <c r="G33" s="598" t="s">
        <v>1041</v>
      </c>
      <c r="H33" s="371" t="s">
        <v>1036</v>
      </c>
      <c r="I33" s="598" t="s">
        <v>990</v>
      </c>
      <c r="J33" s="604" t="str">
        <f t="shared" si="1"/>
        <v>Grup üreticileri ve/veya işçileri, tarımsal kimyasalların uygulanmasında yaygın olarak Kişisel Koruyucu Ekipman (KKE) kullanıyor mu? hayır</v>
      </c>
      <c r="K33" s="378" t="s">
        <v>1042</v>
      </c>
    </row>
    <row r="34" spans="1:12" ht="51" customHeight="1" x14ac:dyDescent="0.25">
      <c r="A34" s="353">
        <v>12</v>
      </c>
      <c r="B34" s="327" t="s">
        <v>1029</v>
      </c>
      <c r="C34" s="504" t="s">
        <v>846</v>
      </c>
      <c r="D34" s="207" t="s">
        <v>1030</v>
      </c>
      <c r="E34" s="303" t="s">
        <v>1040</v>
      </c>
      <c r="F34" s="368" t="str">
        <f t="shared" si="0"/>
        <v>4.6 Tarımsal kimyasalların yönetimi12Büyük</v>
      </c>
      <c r="G34" s="598" t="s">
        <v>1043</v>
      </c>
      <c r="H34" s="304" t="s">
        <v>875</v>
      </c>
      <c r="I34" s="505" t="s">
        <v>990</v>
      </c>
      <c r="J34" s="604" t="str">
        <f t="shared" si="1"/>
        <v>Tarımsal kimyasallarla ilaçlama yapan bütün işçiler, tarımsal kimyasalları uygularken mutlaka doğru Kişisel Koruyucu Ekipman (KKE) kullanıyor mu?Evet</v>
      </c>
      <c r="K34" s="323" t="s">
        <v>991</v>
      </c>
    </row>
    <row r="35" spans="1:12" ht="218.25" customHeight="1" x14ac:dyDescent="0.25">
      <c r="A35" s="353">
        <v>12</v>
      </c>
      <c r="B35" s="327" t="s">
        <v>1029</v>
      </c>
      <c r="C35" s="381" t="s">
        <v>846</v>
      </c>
      <c r="D35" s="346" t="s">
        <v>1030</v>
      </c>
      <c r="E35" s="368" t="s">
        <v>1040</v>
      </c>
      <c r="F35" s="368" t="str">
        <f t="shared" si="0"/>
        <v>4.6 Tarımsal kimyasalların yönetimi12Büyük</v>
      </c>
      <c r="G35" s="598" t="s">
        <v>1043</v>
      </c>
      <c r="H35" s="371" t="s">
        <v>1036</v>
      </c>
      <c r="I35" s="506" t="s">
        <v>990</v>
      </c>
      <c r="J35" s="604" t="str">
        <f t="shared" si="1"/>
        <v>Tarımsal kimyasallarla ilaçlama yapan bütün işçiler, tarımsal kimyasalları uygularken mutlaka doğru Kişisel Koruyucu Ekipman (KKE) kullanıyor mu?hayır</v>
      </c>
      <c r="K35" s="378" t="s">
        <v>1044</v>
      </c>
    </row>
    <row r="36" spans="1:12" ht="38.25" customHeight="1" x14ac:dyDescent="0.25">
      <c r="A36" s="391">
        <v>13</v>
      </c>
      <c r="B36" s="327" t="s">
        <v>1045</v>
      </c>
      <c r="C36" s="498" t="s">
        <v>831</v>
      </c>
      <c r="D36" s="306"/>
      <c r="E36" s="303" t="s">
        <v>1046</v>
      </c>
      <c r="F36" s="368" t="str">
        <f t="shared" si="0"/>
        <v>4.4 Toprağın verimliliği ve korunması13Hepsi</v>
      </c>
      <c r="G36" s="368" t="s">
        <v>1047</v>
      </c>
      <c r="H36" s="304" t="s">
        <v>875</v>
      </c>
      <c r="I36" s="507" t="s">
        <v>831</v>
      </c>
      <c r="J36" s="604" t="str">
        <f t="shared" si="1"/>
        <v>0,1 hektardan büyük bir alan üzerinde, yüksekliği 3 m'yi aşan ve eğimi 1 m'den fazla olan arazilerin bulunduğu alanlar var mı?Evet</v>
      </c>
      <c r="K36" s="321" t="s">
        <v>1048</v>
      </c>
    </row>
    <row r="37" spans="1:12" ht="127.5" customHeight="1" x14ac:dyDescent="0.25">
      <c r="A37" s="508">
        <v>13</v>
      </c>
      <c r="B37" s="327" t="s">
        <v>1045</v>
      </c>
      <c r="C37" s="498" t="s">
        <v>831</v>
      </c>
      <c r="D37" s="306"/>
      <c r="E37" s="303" t="s">
        <v>1046</v>
      </c>
      <c r="F37" s="368" t="str">
        <f t="shared" si="0"/>
        <v>4.4 Toprağın verimliliği ve korunması13Hepsi</v>
      </c>
      <c r="G37" s="368" t="s">
        <v>1047</v>
      </c>
      <c r="H37" s="597" t="s">
        <v>1036</v>
      </c>
      <c r="I37" s="507" t="s">
        <v>831</v>
      </c>
      <c r="J37" s="604" t="str">
        <f t="shared" si="1"/>
        <v>0,1 hektardan büyük bir alan üzerinde, yüksekliği 3 m'yi aşan ve eğimi 1 m'den fazla olan arazilerin bulunduğu alanlar var mı?hayır</v>
      </c>
      <c r="K37" s="321" t="s">
        <v>1049</v>
      </c>
    </row>
    <row r="38" spans="1:12" ht="38.25" customHeight="1" x14ac:dyDescent="0.25">
      <c r="A38" s="391">
        <v>14</v>
      </c>
      <c r="B38" s="327" t="s">
        <v>1045</v>
      </c>
      <c r="C38" s="307" t="s">
        <v>831</v>
      </c>
      <c r="D38" s="306"/>
      <c r="E38" s="303" t="s">
        <v>1050</v>
      </c>
      <c r="F38" s="368" t="str">
        <f t="shared" si="0"/>
        <v>4.4 Toprağın verimliliği ve korunması14Hepsi</v>
      </c>
      <c r="G38" s="368" t="s">
        <v>1051</v>
      </c>
      <c r="H38" s="304" t="s">
        <v>875</v>
      </c>
      <c r="I38" s="507" t="s">
        <v>831</v>
      </c>
      <c r="J38" s="604" t="str">
        <f t="shared" si="1"/>
        <v>Arazi/grup üreticisi arazilerinde, yağmurdan sonra üzerinde uzun süre durgun su biriken alanlar var mı?Evet</v>
      </c>
      <c r="K38" s="321" t="s">
        <v>1052</v>
      </c>
    </row>
    <row r="39" spans="1:12" ht="127.5" customHeight="1" x14ac:dyDescent="0.25">
      <c r="A39" s="391">
        <v>14</v>
      </c>
      <c r="B39" s="327" t="s">
        <v>1045</v>
      </c>
      <c r="C39" s="307" t="s">
        <v>831</v>
      </c>
      <c r="D39" s="306"/>
      <c r="E39" s="303" t="s">
        <v>1050</v>
      </c>
      <c r="F39" s="368" t="str">
        <f t="shared" si="0"/>
        <v>4.4 Toprağın verimliliği ve korunması14Hepsi</v>
      </c>
      <c r="G39" s="368" t="s">
        <v>1051</v>
      </c>
      <c r="H39" s="598" t="s">
        <v>860</v>
      </c>
      <c r="I39" s="507" t="s">
        <v>831</v>
      </c>
      <c r="J39" s="604" t="str">
        <f t="shared" si="1"/>
        <v>Arazi/grup üreticisi arazilerinde, yağmurdan sonra üzerinde uzun süre durgun su biriken alanlar var mı?Hayır/Bilmiyorum</v>
      </c>
      <c r="K39" s="320" t="s">
        <v>991</v>
      </c>
    </row>
    <row r="40" spans="1:12" ht="127.5" customHeight="1" x14ac:dyDescent="0.25">
      <c r="A40" s="391">
        <v>15</v>
      </c>
      <c r="B40" s="327" t="s">
        <v>1045</v>
      </c>
      <c r="C40" s="381" t="s">
        <v>831</v>
      </c>
      <c r="D40" s="376"/>
      <c r="E40" s="368" t="s">
        <v>1050</v>
      </c>
      <c r="F40" s="368" t="str">
        <f t="shared" si="0"/>
        <v>4.4 Toprağın verimliliği ve korunması15Hepsi</v>
      </c>
      <c r="G40" s="368" t="s">
        <v>1053</v>
      </c>
      <c r="H40" s="304" t="s">
        <v>875</v>
      </c>
      <c r="I40" s="371" t="s">
        <v>831</v>
      </c>
      <c r="J40" s="604" t="str">
        <f t="shared" si="1"/>
        <v>Belirli alanlarda yüksek yeraltı suyu seviyesi bir sorun oluşturuyor mu?Evet</v>
      </c>
      <c r="K40" s="327" t="s">
        <v>1054</v>
      </c>
    </row>
    <row r="41" spans="1:12" ht="127.5" customHeight="1" x14ac:dyDescent="0.25">
      <c r="A41" s="376">
        <v>15</v>
      </c>
      <c r="B41" s="327" t="s">
        <v>1045</v>
      </c>
      <c r="C41" s="307" t="s">
        <v>831</v>
      </c>
      <c r="D41" s="306"/>
      <c r="E41" s="303" t="s">
        <v>1050</v>
      </c>
      <c r="F41" s="368" t="str">
        <f t="shared" si="0"/>
        <v>4.4 Toprağın verimliliği ve korunması15Hepsi</v>
      </c>
      <c r="G41" s="368" t="s">
        <v>1053</v>
      </c>
      <c r="H41" s="597" t="s">
        <v>1036</v>
      </c>
      <c r="I41" s="507" t="s">
        <v>831</v>
      </c>
      <c r="J41" s="604" t="str">
        <f t="shared" si="1"/>
        <v>Belirli alanlarda yüksek yeraltı suyu seviyesi bir sorun oluşturuyor mu?hayır</v>
      </c>
      <c r="K41" s="320" t="s">
        <v>991</v>
      </c>
    </row>
    <row r="42" spans="1:12" ht="127.5" x14ac:dyDescent="0.25">
      <c r="A42" s="376">
        <v>16</v>
      </c>
      <c r="B42" s="327" t="s">
        <v>1045</v>
      </c>
      <c r="C42" s="381" t="s">
        <v>831</v>
      </c>
      <c r="D42" s="376"/>
      <c r="E42" s="368" t="s">
        <v>1055</v>
      </c>
      <c r="F42" s="368" t="str">
        <f t="shared" si="0"/>
        <v>4.4 Toprağın verimliliği ve korunması16Hepsi</v>
      </c>
      <c r="G42" s="368" t="s">
        <v>1056</v>
      </c>
      <c r="H42" s="304" t="s">
        <v>875</v>
      </c>
      <c r="I42" s="371" t="s">
        <v>831</v>
      </c>
      <c r="J42" s="604" t="str">
        <f t="shared" si="1"/>
        <v>Kuraklık, ürün üretimi için sınırlayıcı bir faktör mü?Evet</v>
      </c>
      <c r="K42" s="327" t="s">
        <v>1057</v>
      </c>
    </row>
    <row r="43" spans="1:12" ht="127.5" customHeight="1" x14ac:dyDescent="0.25">
      <c r="A43" s="376">
        <v>16</v>
      </c>
      <c r="B43" s="327" t="s">
        <v>1045</v>
      </c>
      <c r="C43" s="307" t="s">
        <v>831</v>
      </c>
      <c r="D43" s="306"/>
      <c r="E43" s="303" t="s">
        <v>1055</v>
      </c>
      <c r="F43" s="368" t="str">
        <f t="shared" si="0"/>
        <v>4.4 Toprağın verimliliği ve korunması16Hepsi</v>
      </c>
      <c r="G43" s="368" t="s">
        <v>1056</v>
      </c>
      <c r="H43" s="303" t="s">
        <v>868</v>
      </c>
      <c r="I43" s="507" t="s">
        <v>831</v>
      </c>
      <c r="J43" s="604" t="str">
        <f t="shared" si="1"/>
        <v>Kuraklık, ürün üretimi için sınırlayıcı bir faktör mü?Hayır</v>
      </c>
      <c r="K43" s="328" t="s">
        <v>1058</v>
      </c>
    </row>
    <row r="44" spans="1:12" ht="127.5" customHeight="1" x14ac:dyDescent="0.25">
      <c r="A44" s="351"/>
      <c r="B44" s="300" t="s">
        <v>1059</v>
      </c>
      <c r="C44" s="496"/>
      <c r="D44" s="301"/>
      <c r="E44" s="299"/>
      <c r="F44" s="368" t="str">
        <f t="shared" si="0"/>
        <v>Çalışma Koşulları</v>
      </c>
      <c r="G44" s="497"/>
      <c r="H44" s="497"/>
      <c r="I44" s="299"/>
      <c r="J44" s="604" t="str">
        <f t="shared" si="1"/>
        <v/>
      </c>
      <c r="K44" s="319"/>
    </row>
    <row r="45" spans="1:12" ht="140.25" x14ac:dyDescent="0.25">
      <c r="A45" s="346">
        <v>17</v>
      </c>
      <c r="B45" s="378" t="s">
        <v>1060</v>
      </c>
      <c r="C45" s="509" t="s">
        <v>831</v>
      </c>
      <c r="D45" s="308"/>
      <c r="E45" s="304" t="s">
        <v>1061</v>
      </c>
      <c r="F45" s="368" t="str">
        <f t="shared" si="0"/>
        <v>1.5 Şikayet mekanizması17Hepsi</v>
      </c>
      <c r="G45" s="506" t="s">
        <v>1062</v>
      </c>
      <c r="H45" s="304" t="s">
        <v>875</v>
      </c>
      <c r="I45" s="507" t="s">
        <v>831</v>
      </c>
      <c r="J45" s="604" t="str">
        <f t="shared" si="1"/>
        <v>Şikayet mekanizması ve değerlendirme ve yönlendirme komisyonu hakkındaki bilgiler bütün bireyler, işçiler, topluluklar ve/veya sivil toplum tarafından görünür ve erişilir durumda mı?Evet</v>
      </c>
      <c r="K45" s="321" t="s">
        <v>1063</v>
      </c>
    </row>
    <row r="46" spans="1:12" ht="140.25" x14ac:dyDescent="0.25">
      <c r="A46" s="346">
        <v>17</v>
      </c>
      <c r="B46" s="378" t="s">
        <v>1060</v>
      </c>
      <c r="C46" s="509" t="s">
        <v>831</v>
      </c>
      <c r="D46" s="308"/>
      <c r="E46" s="304" t="s">
        <v>1064</v>
      </c>
      <c r="F46" s="368" t="str">
        <f t="shared" si="0"/>
        <v>1.5 Şikayet mekanizması17Hepsi</v>
      </c>
      <c r="G46" s="506" t="s">
        <v>1062</v>
      </c>
      <c r="H46" s="304" t="s">
        <v>1036</v>
      </c>
      <c r="I46" s="507" t="s">
        <v>831</v>
      </c>
      <c r="J46" s="604" t="str">
        <f t="shared" si="1"/>
        <v>Şikayet mekanizması ve değerlendirme ve yönlendirme komisyonu hakkındaki bilgiler bütün bireyler, işçiler, topluluklar ve/veya sivil toplum tarafından görünür ve erişilir durumda mı?hayır</v>
      </c>
      <c r="K46" s="321" t="s">
        <v>1065</v>
      </c>
    </row>
    <row r="47" spans="1:12" ht="140.25" x14ac:dyDescent="0.25">
      <c r="A47" s="346">
        <v>18</v>
      </c>
      <c r="B47" s="378" t="s">
        <v>1066</v>
      </c>
      <c r="C47" s="509" t="s">
        <v>831</v>
      </c>
      <c r="D47" s="308"/>
      <c r="E47" s="304" t="s">
        <v>1067</v>
      </c>
      <c r="F47" s="368" t="str">
        <f t="shared" si="0"/>
        <v>5.1 Değerlendirme ve Yönlendirme18Hepsi</v>
      </c>
      <c r="G47" s="371" t="s">
        <v>1068</v>
      </c>
      <c r="H47" s="304" t="s">
        <v>875</v>
      </c>
      <c r="I47" s="507" t="s">
        <v>831</v>
      </c>
      <c r="J47" s="604" t="str">
        <f t="shared" si="1"/>
        <v>Arazi üzerinde veya grup yakınında aşağıdaki halklardan herhangi biri mevcut mu: Göçmen işçiler; Belirli etnik azınlıklar; Yerli halklar; ülke ve bölgedeki baskın dili konuşamayan kişilerEvet</v>
      </c>
      <c r="K47" s="321" t="s">
        <v>1069</v>
      </c>
      <c r="L47" t="s">
        <v>1070</v>
      </c>
    </row>
    <row r="48" spans="1:12" ht="191.25" customHeight="1" x14ac:dyDescent="0.25">
      <c r="A48" s="346">
        <v>18</v>
      </c>
      <c r="B48" s="378" t="s">
        <v>1066</v>
      </c>
      <c r="C48" s="509" t="s">
        <v>831</v>
      </c>
      <c r="D48" s="308"/>
      <c r="E48" s="304" t="s">
        <v>1067</v>
      </c>
      <c r="F48" s="368" t="str">
        <f t="shared" si="0"/>
        <v>5.1 Değerlendirme ve Yönlendirme18Hepsi</v>
      </c>
      <c r="G48" s="371" t="s">
        <v>1068</v>
      </c>
      <c r="H48" s="303" t="s">
        <v>1036</v>
      </c>
      <c r="I48" s="507" t="s">
        <v>831</v>
      </c>
      <c r="J48" s="604" t="str">
        <f t="shared" si="1"/>
        <v>Arazi üzerinde veya grup yakınında aşağıdaki halklardan herhangi biri mevcut mu: Göçmen işçiler; Belirli etnik azınlıklar; Yerli halklar; ülke ve bölgedeki baskın dili konuşamayan kişilerhayır</v>
      </c>
      <c r="K48" s="321" t="s">
        <v>991</v>
      </c>
    </row>
    <row r="49" spans="1:11" ht="127.5" customHeight="1" x14ac:dyDescent="0.25">
      <c r="A49" s="346">
        <v>19</v>
      </c>
      <c r="B49" s="379" t="s">
        <v>1066</v>
      </c>
      <c r="C49" s="345" t="s">
        <v>846</v>
      </c>
      <c r="D49" s="346"/>
      <c r="E49" s="304" t="s">
        <v>1067</v>
      </c>
      <c r="F49" s="368" t="str">
        <f>_xlfn.CONCAT(B49,A49,C49)</f>
        <v>5.1 Değerlendirme ve Yönlendirme19Büyük</v>
      </c>
      <c r="G49" s="510" t="s">
        <v>1071</v>
      </c>
      <c r="H49" s="304" t="s">
        <v>875</v>
      </c>
      <c r="I49" s="505" t="s">
        <v>831</v>
      </c>
      <c r="J49" s="604" t="str">
        <f t="shared" si="1"/>
        <v>İşe alma prosedürleri ayrımcı uygulamaları önlemek için kurallara ve yönetmeliklere uyuyor mu?Evet</v>
      </c>
      <c r="K49" s="320" t="s">
        <v>991</v>
      </c>
    </row>
    <row r="50" spans="1:11" ht="127.5" customHeight="1" x14ac:dyDescent="0.25">
      <c r="A50" s="346">
        <v>19</v>
      </c>
      <c r="B50" s="379" t="s">
        <v>1066</v>
      </c>
      <c r="C50" s="345" t="s">
        <v>846</v>
      </c>
      <c r="D50" s="348"/>
      <c r="E50" s="304" t="s">
        <v>1067</v>
      </c>
      <c r="F50" s="368" t="str">
        <f t="shared" si="0"/>
        <v>5.1 Değerlendirme ve Yönlendirme19Büyük</v>
      </c>
      <c r="G50" s="510" t="s">
        <v>1071</v>
      </c>
      <c r="H50" s="378" t="s">
        <v>868</v>
      </c>
      <c r="I50" s="505" t="s">
        <v>831</v>
      </c>
      <c r="J50" s="604" t="str">
        <f t="shared" si="1"/>
        <v>İşe alma prosedürleri ayrımcı uygulamaları önlemek için kurallara ve yönetmeliklere uyuyor mu?Hayır</v>
      </c>
      <c r="K50" s="321" t="s">
        <v>1072</v>
      </c>
    </row>
    <row r="51" spans="1:11" ht="127.5" customHeight="1" x14ac:dyDescent="0.25">
      <c r="A51" s="346">
        <v>20</v>
      </c>
      <c r="B51" s="379" t="s">
        <v>1066</v>
      </c>
      <c r="C51" s="309" t="s">
        <v>831</v>
      </c>
      <c r="D51" s="207"/>
      <c r="E51" s="598" t="s">
        <v>1073</v>
      </c>
      <c r="F51" s="368" t="str">
        <f t="shared" si="0"/>
        <v>5.1 Değerlendirme ve Yönlendirme20Hepsi</v>
      </c>
      <c r="G51" s="598" t="s">
        <v>1074</v>
      </c>
      <c r="H51" s="304" t="s">
        <v>875</v>
      </c>
      <c r="I51" s="505" t="s">
        <v>831</v>
      </c>
      <c r="J51" s="604" t="str">
        <f t="shared" si="1"/>
        <v>Yönetim, şiddeti ve tacizi (cinsel taciz dahil olmak üzere) önlemek için düzenli olarak hedefe dönük önlemler alıyor mu? Evet</v>
      </c>
      <c r="K51" s="320" t="s">
        <v>991</v>
      </c>
    </row>
    <row r="52" spans="1:11" ht="127.5" x14ac:dyDescent="0.25">
      <c r="A52" s="346">
        <v>20</v>
      </c>
      <c r="B52" s="379" t="s">
        <v>1066</v>
      </c>
      <c r="C52" s="354" t="s">
        <v>831</v>
      </c>
      <c r="D52" s="346"/>
      <c r="E52" s="598" t="s">
        <v>1073</v>
      </c>
      <c r="F52" s="368" t="str">
        <f t="shared" si="0"/>
        <v>5.1 Değerlendirme ve Yönlendirme20Hepsi</v>
      </c>
      <c r="G52" s="593" t="s">
        <v>1074</v>
      </c>
      <c r="H52" s="304" t="s">
        <v>868</v>
      </c>
      <c r="I52" s="506" t="s">
        <v>831</v>
      </c>
      <c r="J52" s="604" t="str">
        <f t="shared" si="1"/>
        <v>Yönetim, şiddeti ve tacizi (cinsel taciz dahil olmak üzere) önlemek için düzenli olarak hedefe dönük önlemler alıyor mu? Hayır</v>
      </c>
      <c r="K52" s="392" t="s">
        <v>1075</v>
      </c>
    </row>
    <row r="53" spans="1:11" ht="102" x14ac:dyDescent="0.25">
      <c r="A53" s="346">
        <v>21</v>
      </c>
      <c r="B53" s="379" t="s">
        <v>1066</v>
      </c>
      <c r="C53" s="354" t="s">
        <v>846</v>
      </c>
      <c r="D53" s="346"/>
      <c r="E53" s="598" t="s">
        <v>1073</v>
      </c>
      <c r="F53" s="368" t="str">
        <f t="shared" si="0"/>
        <v>5.1 Değerlendirme ve Yönlendirme21Büyük</v>
      </c>
      <c r="G53" s="598" t="s">
        <v>1076</v>
      </c>
      <c r="H53" s="304" t="s">
        <v>875</v>
      </c>
      <c r="I53" s="511" t="s">
        <v>831</v>
      </c>
      <c r="J53" s="604" t="str">
        <f t="shared" si="1"/>
        <v>Şikayet Komisyonu, özellikle cinsel tacize ilişkin olarak bir güvenilir kişinin/kuruluşun iletişim bilgilerini işçilerle paylaştı mı?Evet</v>
      </c>
      <c r="K53" s="380" t="s">
        <v>991</v>
      </c>
    </row>
    <row r="54" spans="1:11" ht="102" x14ac:dyDescent="0.25">
      <c r="A54" s="346">
        <v>21</v>
      </c>
      <c r="B54" s="379" t="s">
        <v>1066</v>
      </c>
      <c r="C54" s="354" t="s">
        <v>846</v>
      </c>
      <c r="D54" s="347"/>
      <c r="E54" s="598" t="s">
        <v>1073</v>
      </c>
      <c r="F54" s="368" t="str">
        <f t="shared" si="0"/>
        <v>5.1 Değerlendirme ve Yönlendirme21Büyük</v>
      </c>
      <c r="G54" s="598" t="s">
        <v>1076</v>
      </c>
      <c r="H54" s="371" t="s">
        <v>868</v>
      </c>
      <c r="I54" s="511" t="s">
        <v>831</v>
      </c>
      <c r="J54" s="604" t="str">
        <f t="shared" si="1"/>
        <v>Şikayet Komisyonu, özellikle cinsel tacize ilişkin olarak bir güvenilir kişinin/kuruluşun iletişim bilgilerini işçilerle paylaştı mı?Hayır</v>
      </c>
      <c r="K54" s="380" t="s">
        <v>1077</v>
      </c>
    </row>
    <row r="55" spans="1:11" ht="127.5" customHeight="1" x14ac:dyDescent="0.25">
      <c r="A55" s="355">
        <v>22</v>
      </c>
      <c r="B55" s="379" t="s">
        <v>1066</v>
      </c>
      <c r="C55" s="216" t="s">
        <v>838</v>
      </c>
      <c r="D55" s="207"/>
      <c r="E55" s="598" t="s">
        <v>1078</v>
      </c>
      <c r="F55" s="368" t="str">
        <f t="shared" si="0"/>
        <v>5.1 Değerlendirme ve Yönlendirme22Grup Sertifikasyonu</v>
      </c>
      <c r="G55" s="598" t="s">
        <v>1079</v>
      </c>
      <c r="H55" s="371" t="s">
        <v>1036</v>
      </c>
      <c r="I55" s="505" t="s">
        <v>831</v>
      </c>
      <c r="J55" s="604" t="str">
        <f t="shared" si="1"/>
        <v>Arazi grup üreticilerinin, işe alınan işçilerin işe alındıkları sıradaki yaşlarını doğrulamama riski var mı?hayır</v>
      </c>
      <c r="K55" s="329" t="s">
        <v>1080</v>
      </c>
    </row>
    <row r="56" spans="1:11" ht="119.25" customHeight="1" x14ac:dyDescent="0.25">
      <c r="A56" s="355">
        <v>22</v>
      </c>
      <c r="B56" s="379" t="s">
        <v>1066</v>
      </c>
      <c r="C56" s="345" t="s">
        <v>838</v>
      </c>
      <c r="D56" s="346"/>
      <c r="E56" s="598" t="s">
        <v>1078</v>
      </c>
      <c r="F56" s="368" t="str">
        <f t="shared" si="0"/>
        <v>5.1 Değerlendirme ve Yönlendirme22Grup Sertifikasyonu</v>
      </c>
      <c r="G56" s="598" t="s">
        <v>1079</v>
      </c>
      <c r="H56" s="304" t="s">
        <v>875</v>
      </c>
      <c r="I56" s="506" t="s">
        <v>831</v>
      </c>
      <c r="J56" s="604" t="str">
        <f t="shared" si="1"/>
        <v>Arazi grup üreticilerinin, işe alınan işçilerin işe alındıkları sıradaki yaşlarını doğrulamama riski var mı?Evet</v>
      </c>
      <c r="K56" s="379" t="s">
        <v>1081</v>
      </c>
    </row>
    <row r="57" spans="1:11" ht="120" customHeight="1" x14ac:dyDescent="0.25">
      <c r="A57" s="355">
        <v>22</v>
      </c>
      <c r="B57" s="379" t="s">
        <v>1066</v>
      </c>
      <c r="C57" s="595" t="s">
        <v>846</v>
      </c>
      <c r="D57" s="374"/>
      <c r="E57" s="598" t="s">
        <v>1078</v>
      </c>
      <c r="F57" s="368" t="str">
        <f t="shared" si="0"/>
        <v>5.1 Değerlendirme ve Yönlendirme22Büyük</v>
      </c>
      <c r="G57" s="371" t="s">
        <v>1082</v>
      </c>
      <c r="H57" s="304" t="s">
        <v>875</v>
      </c>
      <c r="I57" s="512" t="s">
        <v>1083</v>
      </c>
      <c r="J57" s="604" t="str">
        <f t="shared" si="1"/>
        <v>İşletme yaş kanıtını şart koşuyor mu ve işçileri işe alırken bunu göz önünde bulunduruyor mu?Evet</v>
      </c>
      <c r="K57" s="340" t="s">
        <v>1084</v>
      </c>
    </row>
    <row r="58" spans="1:11" ht="201.75" customHeight="1" x14ac:dyDescent="0.25">
      <c r="A58" s="355">
        <v>22</v>
      </c>
      <c r="B58" s="379" t="s">
        <v>1066</v>
      </c>
      <c r="C58" s="345" t="s">
        <v>846</v>
      </c>
      <c r="D58" s="346"/>
      <c r="E58" s="598" t="s">
        <v>1078</v>
      </c>
      <c r="F58" s="368" t="str">
        <f t="shared" si="0"/>
        <v>5.1 Değerlendirme ve Yönlendirme22Büyük</v>
      </c>
      <c r="G58" s="371" t="s">
        <v>1082</v>
      </c>
      <c r="H58" s="304" t="s">
        <v>868</v>
      </c>
      <c r="I58" s="371" t="s">
        <v>831</v>
      </c>
      <c r="J58" s="604" t="str">
        <f t="shared" si="1"/>
        <v>İşletme yaş kanıtını şart koşuyor mu ve işçileri işe alırken bunu göz önünde bulunduruyor mu?Hayır</v>
      </c>
      <c r="K58" s="378" t="s">
        <v>1085</v>
      </c>
    </row>
    <row r="59" spans="1:11" ht="195.6" customHeight="1" x14ac:dyDescent="0.25">
      <c r="A59" s="346">
        <v>23</v>
      </c>
      <c r="B59" s="379" t="s">
        <v>1066</v>
      </c>
      <c r="C59" s="216" t="s">
        <v>838</v>
      </c>
      <c r="D59" s="207"/>
      <c r="E59" s="598" t="s">
        <v>1086</v>
      </c>
      <c r="F59" s="368" t="str">
        <f t="shared" si="0"/>
        <v>5.1 Değerlendirme ve Yönlendirme23Grup Sertifikasyonu</v>
      </c>
      <c r="G59" s="513" t="s">
        <v>1087</v>
      </c>
      <c r="H59" s="304" t="s">
        <v>875</v>
      </c>
      <c r="I59" s="505" t="s">
        <v>831</v>
      </c>
      <c r="J59" s="604" t="str">
        <f t="shared" si="1"/>
        <v>Grup yönetimi, genç işçiler için tehlikeli olabilecek herhangi bir işi, işlemi veya diğer çalışma koşullarını listeledi mi?Evet</v>
      </c>
      <c r="K59" s="329" t="s">
        <v>1088</v>
      </c>
    </row>
    <row r="60" spans="1:11" ht="282" customHeight="1" x14ac:dyDescent="0.25">
      <c r="A60" s="346">
        <v>23</v>
      </c>
      <c r="B60" s="379" t="s">
        <v>1066</v>
      </c>
      <c r="C60" s="216" t="s">
        <v>838</v>
      </c>
      <c r="D60" s="207"/>
      <c r="E60" s="598" t="s">
        <v>1086</v>
      </c>
      <c r="F60" s="368" t="str">
        <f t="shared" si="0"/>
        <v>5.1 Değerlendirme ve Yönlendirme23Grup Sertifikasyonu</v>
      </c>
      <c r="G60" s="513" t="s">
        <v>1087</v>
      </c>
      <c r="H60" s="598" t="s">
        <v>868</v>
      </c>
      <c r="I60" s="505" t="s">
        <v>831</v>
      </c>
      <c r="J60" s="604" t="str">
        <f t="shared" si="1"/>
        <v>Grup yönetimi, genç işçiler için tehlikeli olabilecek herhangi bir işi, işlemi veya diğer çalışma koşullarını listeledi mi?Hayır</v>
      </c>
      <c r="K60" s="329" t="s">
        <v>1089</v>
      </c>
    </row>
    <row r="61" spans="1:11" ht="83.25" customHeight="1" x14ac:dyDescent="0.25">
      <c r="A61" s="346">
        <v>23</v>
      </c>
      <c r="B61" s="379" t="s">
        <v>1066</v>
      </c>
      <c r="C61" s="216" t="s">
        <v>846</v>
      </c>
      <c r="D61" s="310" t="s">
        <v>1090</v>
      </c>
      <c r="E61" s="598" t="s">
        <v>1086</v>
      </c>
      <c r="F61" s="368" t="str">
        <f t="shared" si="0"/>
        <v>5.1 Değerlendirme ve Yönlendirme23Büyük</v>
      </c>
      <c r="G61" s="371" t="s">
        <v>1091</v>
      </c>
      <c r="H61" s="304" t="s">
        <v>875</v>
      </c>
      <c r="I61" s="505" t="s">
        <v>831</v>
      </c>
      <c r="J61" s="604" t="str">
        <f t="shared" si="1"/>
        <v>Arazi yönetimi, arazide gerçekleşen ve genç işçiler için tehlikeli olabilecek herhangi bir işi, işlemi veya diğer çalışma koşullarını listeledi mi? Evet</v>
      </c>
      <c r="K61" s="329" t="s">
        <v>1092</v>
      </c>
    </row>
    <row r="62" spans="1:11" ht="395.25" x14ac:dyDescent="0.25">
      <c r="A62" s="346">
        <v>23</v>
      </c>
      <c r="B62" s="379" t="s">
        <v>1066</v>
      </c>
      <c r="C62" s="345" t="s">
        <v>846</v>
      </c>
      <c r="D62" s="356" t="s">
        <v>1090</v>
      </c>
      <c r="E62" s="599"/>
      <c r="F62" s="368" t="str">
        <f t="shared" si="0"/>
        <v>5.1 Değerlendirme ve Yönlendirme23Büyük</v>
      </c>
      <c r="G62" s="371" t="s">
        <v>1091</v>
      </c>
      <c r="H62" s="598" t="s">
        <v>1036</v>
      </c>
      <c r="I62" s="514" t="s">
        <v>1093</v>
      </c>
      <c r="J62" s="604" t="str">
        <f t="shared" si="1"/>
        <v>Arazi yönetimi, arazide gerçekleşen ve genç işçiler için tehlikeli olabilecek herhangi bir işi, işlemi veya diğer çalışma koşullarını listeledi mi? hayır</v>
      </c>
      <c r="K62" s="378" t="s">
        <v>1094</v>
      </c>
    </row>
    <row r="63" spans="1:11" ht="127.5" customHeight="1" x14ac:dyDescent="0.25">
      <c r="A63" s="346">
        <v>24</v>
      </c>
      <c r="B63" s="379" t="s">
        <v>1066</v>
      </c>
      <c r="C63" s="345" t="s">
        <v>838</v>
      </c>
      <c r="D63" s="346"/>
      <c r="E63" s="598" t="s">
        <v>1095</v>
      </c>
      <c r="F63" s="368" t="str">
        <f>_xlfn.CONCAT(B63,A63,C63)</f>
        <v>5.1 Değerlendirme ve Yönlendirme24Grup Sertifikasyonu</v>
      </c>
      <c r="G63" s="506" t="s">
        <v>1096</v>
      </c>
      <c r="H63" s="304" t="s">
        <v>875</v>
      </c>
      <c r="I63" s="506" t="s">
        <v>831</v>
      </c>
      <c r="J63" s="604" t="str">
        <f t="shared" si="1"/>
        <v>personelinin veya grup üreticilerinin veya işçilerin, zorunlu eğitim kapsamında okul çağındaki çocuklarının güvenli bir yürüme/ulaşım mesafesindeki okula devam etmeme riski var mı? (Bu konuyu değerlendirmek için grup alanının haritasını kullanın)Evet</v>
      </c>
      <c r="K63" s="325" t="s">
        <v>1097</v>
      </c>
    </row>
    <row r="64" spans="1:11" ht="127.5" customHeight="1" x14ac:dyDescent="0.25">
      <c r="A64" s="346">
        <v>24</v>
      </c>
      <c r="B64" s="379" t="s">
        <v>1066</v>
      </c>
      <c r="C64" s="216" t="s">
        <v>838</v>
      </c>
      <c r="D64" s="207"/>
      <c r="E64" s="180" t="s">
        <v>1095</v>
      </c>
      <c r="F64" s="368" t="str">
        <f t="shared" ref="F64:F131" si="2">_xlfn.CONCAT(B64,A64,C64)</f>
        <v>5.1 Değerlendirme ve Yönlendirme24Grup Sertifikasyonu</v>
      </c>
      <c r="G64" s="506" t="s">
        <v>1096</v>
      </c>
      <c r="H64" s="598" t="s">
        <v>868</v>
      </c>
      <c r="I64" s="505" t="s">
        <v>1098</v>
      </c>
      <c r="J64" s="604" t="str">
        <f t="shared" si="1"/>
        <v>ersonelinin veya grup üreticilerinin veya işçilerin, zorunlu eğitim kapsamında okul çağındaki çocuklarının güvenli bir yürüme/ulaşım mesafesindeki okula devam etmeme riski var mı? (Bu konuyu değerlendirmek için grup alanının haritasını kullanın)Hayır</v>
      </c>
      <c r="K64" s="307" t="s">
        <v>1099</v>
      </c>
    </row>
    <row r="65" spans="1:11" ht="174.75" customHeight="1" x14ac:dyDescent="0.25">
      <c r="A65" s="346">
        <v>24</v>
      </c>
      <c r="B65" s="379" t="s">
        <v>1066</v>
      </c>
      <c r="C65" s="216" t="s">
        <v>846</v>
      </c>
      <c r="D65" s="207" t="s">
        <v>1100</v>
      </c>
      <c r="E65" s="180" t="s">
        <v>1095</v>
      </c>
      <c r="F65" s="368" t="str">
        <f t="shared" si="2"/>
        <v>5.1 Değerlendirme ve Yönlendirme24Büyük</v>
      </c>
      <c r="G65" s="506" t="s">
        <v>1101</v>
      </c>
      <c r="H65" s="303" t="s">
        <v>868</v>
      </c>
      <c r="I65" s="505" t="s">
        <v>1093</v>
      </c>
      <c r="J65" s="604" t="str">
        <f t="shared" si="1"/>
        <v>Arazide yaşayan ve zorunlu eğitim kapsamında okul çağındaki çocuklar, güvenli yürüme veya makul ulaşım mesafesindeki okula güvenli ulaşım araçları kullanarak mı gidiyor? Hayır</v>
      </c>
      <c r="K65" s="393" t="s">
        <v>1102</v>
      </c>
    </row>
    <row r="66" spans="1:11" ht="113.25" customHeight="1" x14ac:dyDescent="0.25">
      <c r="A66" s="346">
        <v>24</v>
      </c>
      <c r="B66" s="379" t="s">
        <v>1066</v>
      </c>
      <c r="C66" s="595" t="s">
        <v>846</v>
      </c>
      <c r="D66" s="374" t="s">
        <v>1100</v>
      </c>
      <c r="E66" s="598" t="s">
        <v>1095</v>
      </c>
      <c r="F66" s="368" t="str">
        <f t="shared" si="2"/>
        <v>5.1 Değerlendirme ve Yönlendirme24Büyük</v>
      </c>
      <c r="G66" s="506" t="s">
        <v>1103</v>
      </c>
      <c r="H66" s="304" t="s">
        <v>875</v>
      </c>
      <c r="I66" s="505" t="s">
        <v>1093</v>
      </c>
      <c r="J66" s="604" t="str">
        <f t="shared" si="1"/>
        <v>Arazide yaşayan ve zorunlu eğitim kapsamında okul çağındaki çocuklar, güvenli yürüme veya makul ulaşım mesafesindeki okula güvenli ulaşım aracı kullanarak mı gidiyor? Evet</v>
      </c>
      <c r="K66" s="379" t="s">
        <v>1104</v>
      </c>
    </row>
    <row r="67" spans="1:11" ht="287.45" customHeight="1" x14ac:dyDescent="0.25">
      <c r="A67" s="355">
        <v>25</v>
      </c>
      <c r="B67" s="379" t="s">
        <v>1066</v>
      </c>
      <c r="C67" s="345" t="s">
        <v>846</v>
      </c>
      <c r="D67" s="346"/>
      <c r="E67" s="598" t="s">
        <v>1105</v>
      </c>
      <c r="F67" s="368" t="str">
        <f t="shared" si="2"/>
        <v>5.1 Değerlendirme ve Yönlendirme25Büyük</v>
      </c>
      <c r="G67" s="598" t="s">
        <v>1106</v>
      </c>
      <c r="H67" s="304" t="s">
        <v>875</v>
      </c>
      <c r="I67" s="515" t="s">
        <v>1107</v>
      </c>
      <c r="J67" s="604" t="str">
        <f t="shared" si="1"/>
        <v>Arazide 18 yaşından küçüklerin çalışması riski var mı?Evet</v>
      </c>
      <c r="K67" s="327" t="s">
        <v>1108</v>
      </c>
    </row>
    <row r="68" spans="1:11" ht="127.5" customHeight="1" x14ac:dyDescent="0.25">
      <c r="A68" s="346">
        <v>25</v>
      </c>
      <c r="B68" s="379" t="s">
        <v>1066</v>
      </c>
      <c r="C68" s="216" t="s">
        <v>846</v>
      </c>
      <c r="D68" s="207"/>
      <c r="E68" s="180" t="s">
        <v>1105</v>
      </c>
      <c r="F68" s="368" t="str">
        <f t="shared" si="2"/>
        <v>5.1 Değerlendirme ve Yönlendirme25Büyük</v>
      </c>
      <c r="G68" s="598" t="s">
        <v>1106</v>
      </c>
      <c r="H68" s="304" t="s">
        <v>1036</v>
      </c>
      <c r="I68" s="505" t="s">
        <v>1109</v>
      </c>
      <c r="J68" s="604" t="str">
        <f t="shared" ref="J68:J131" si="3">(RIGHT(_xlfn.CONCAT(G68,H68),250))</f>
        <v>Arazide 18 yaşından küçüklerin çalışması riski var mı?hayır</v>
      </c>
      <c r="K68" s="605" t="s">
        <v>1110</v>
      </c>
    </row>
    <row r="69" spans="1:11" ht="225" customHeight="1" x14ac:dyDescent="0.25">
      <c r="A69" s="355">
        <v>25</v>
      </c>
      <c r="B69" s="379" t="s">
        <v>1066</v>
      </c>
      <c r="C69" s="345" t="s">
        <v>838</v>
      </c>
      <c r="D69" s="374"/>
      <c r="E69" s="598" t="s">
        <v>1105</v>
      </c>
      <c r="F69" s="368" t="str">
        <f t="shared" si="2"/>
        <v>5.1 Değerlendirme ve Yönlendirme25Grup Sertifikasyonu</v>
      </c>
      <c r="G69" s="598" t="s">
        <v>1111</v>
      </c>
      <c r="H69" s="304" t="s">
        <v>875</v>
      </c>
      <c r="I69" s="515" t="s">
        <v>1093</v>
      </c>
      <c r="J69" s="604" t="str">
        <f t="shared" si="3"/>
        <v>Grup bünyesindeki herhangi bir arazide 18 yaşından küçüklerin tehlikeli veya yasal sorumluluk yaşının altındakilerin çalışması uygun olmayan işlerde çalışma riski var mı?Evet</v>
      </c>
      <c r="K69" s="606" t="s">
        <v>1112</v>
      </c>
    </row>
    <row r="70" spans="1:11" ht="123" customHeight="1" x14ac:dyDescent="0.25">
      <c r="A70" s="346">
        <v>25</v>
      </c>
      <c r="B70" s="379" t="s">
        <v>1066</v>
      </c>
      <c r="C70" s="595" t="s">
        <v>838</v>
      </c>
      <c r="D70" s="374"/>
      <c r="E70" s="598" t="s">
        <v>1105</v>
      </c>
      <c r="F70" s="368" t="str">
        <f t="shared" si="2"/>
        <v>5.1 Değerlendirme ve Yönlendirme25Grup Sertifikasyonu</v>
      </c>
      <c r="G70" s="598" t="s">
        <v>1111</v>
      </c>
      <c r="H70" s="371" t="s">
        <v>868</v>
      </c>
      <c r="I70" s="515" t="s">
        <v>1113</v>
      </c>
      <c r="J70" s="604" t="str">
        <f t="shared" si="3"/>
        <v>Grup bünyesindeki herhangi bir arazide 18 yaşından küçüklerin tehlikeli veya yasal sorumluluk yaşının altındakilerin çalışması uygun olmayan işlerde çalışma riski var mı?Hayır</v>
      </c>
      <c r="K70" s="394" t="s">
        <v>991</v>
      </c>
    </row>
    <row r="71" spans="1:11" ht="70.5" customHeight="1" x14ac:dyDescent="0.25">
      <c r="A71" s="346">
        <v>26</v>
      </c>
      <c r="B71" s="379" t="s">
        <v>1066</v>
      </c>
      <c r="C71" s="498" t="s">
        <v>838</v>
      </c>
      <c r="D71" s="306"/>
      <c r="E71" s="303" t="s">
        <v>1114</v>
      </c>
      <c r="F71" s="368" t="str">
        <f>_xlfn.CONCAT(B71,A71,C71)</f>
        <v>5.1 Değerlendirme ve Yönlendirme26Grup Sertifikasyonu</v>
      </c>
      <c r="G71" s="368" t="s">
        <v>1115</v>
      </c>
      <c r="H71" s="371" t="s">
        <v>1036</v>
      </c>
      <c r="I71" s="507" t="s">
        <v>831</v>
      </c>
      <c r="J71" s="604" t="str">
        <f t="shared" si="3"/>
        <v>Grup üreticilerinin, işçileri işe almak için tarım iş aracıları kullanması olası mı?hayır</v>
      </c>
      <c r="K71" s="330" t="s">
        <v>991</v>
      </c>
    </row>
    <row r="72" spans="1:11" ht="324" customHeight="1" x14ac:dyDescent="0.25">
      <c r="A72" s="346">
        <v>26</v>
      </c>
      <c r="B72" s="379" t="s">
        <v>1066</v>
      </c>
      <c r="C72" s="381" t="s">
        <v>838</v>
      </c>
      <c r="D72" s="376"/>
      <c r="E72" s="368" t="s">
        <v>1114</v>
      </c>
      <c r="F72" s="368" t="str">
        <f>_xlfn.CONCAT(B72,A72,C72)</f>
        <v>5.1 Değerlendirme ve Yönlendirme26Grup Sertifikasyonu</v>
      </c>
      <c r="G72" s="368" t="s">
        <v>1115</v>
      </c>
      <c r="H72" s="304" t="s">
        <v>875</v>
      </c>
      <c r="I72" s="371" t="s">
        <v>1093</v>
      </c>
      <c r="J72" s="604" t="str">
        <f t="shared" si="3"/>
        <v>Grup üreticilerinin, işçileri işe almak için tarım iş aracıları kullanması olası mı?Evet</v>
      </c>
      <c r="K72" s="607" t="s">
        <v>1116</v>
      </c>
    </row>
    <row r="73" spans="1:11" ht="127.5" customHeight="1" x14ac:dyDescent="0.25">
      <c r="A73" s="347">
        <v>27</v>
      </c>
      <c r="B73" s="379" t="s">
        <v>1066</v>
      </c>
      <c r="C73" s="498" t="s">
        <v>831</v>
      </c>
      <c r="D73" s="306"/>
      <c r="E73" s="303" t="s">
        <v>1114</v>
      </c>
      <c r="F73" s="368" t="str">
        <f t="shared" si="2"/>
        <v>5.1 Değerlendirme ve Yönlendirme27Hepsi</v>
      </c>
      <c r="G73" s="368" t="s">
        <v>1117</v>
      </c>
      <c r="H73" s="371" t="s">
        <v>1036</v>
      </c>
      <c r="I73" s="507" t="s">
        <v>831</v>
      </c>
      <c r="J73" s="604" t="str">
        <f t="shared" si="3"/>
        <v>Arazi/grup yönetimi, işçileri işe almak için tarım iş aracıları kullanıyor mu?hayır</v>
      </c>
      <c r="K73" s="320" t="s">
        <v>991</v>
      </c>
    </row>
    <row r="74" spans="1:11" ht="363" customHeight="1" x14ac:dyDescent="0.25">
      <c r="A74" s="347">
        <v>27</v>
      </c>
      <c r="B74" s="379" t="s">
        <v>1066</v>
      </c>
      <c r="C74" s="498" t="s">
        <v>831</v>
      </c>
      <c r="D74" s="306"/>
      <c r="E74" s="303" t="s">
        <v>1114</v>
      </c>
      <c r="F74" s="368" t="str">
        <f t="shared" si="2"/>
        <v>5.1 Değerlendirme ve Yönlendirme27Hepsi</v>
      </c>
      <c r="G74" s="368" t="s">
        <v>1117</v>
      </c>
      <c r="H74" s="304" t="s">
        <v>875</v>
      </c>
      <c r="I74" s="371" t="s">
        <v>1098</v>
      </c>
      <c r="J74" s="604" t="str">
        <f t="shared" si="3"/>
        <v>Arazi/grup yönetimi, işçileri işe almak için tarım iş aracıları kullanıyor mu?Evet</v>
      </c>
      <c r="K74" s="321" t="s">
        <v>1118</v>
      </c>
    </row>
    <row r="75" spans="1:11" ht="127.5" customHeight="1" x14ac:dyDescent="0.25">
      <c r="A75" s="346">
        <v>28</v>
      </c>
      <c r="B75" s="379" t="s">
        <v>1066</v>
      </c>
      <c r="C75" s="498" t="s">
        <v>838</v>
      </c>
      <c r="D75" s="306"/>
      <c r="E75" s="303" t="s">
        <v>1119</v>
      </c>
      <c r="F75" s="368" t="str">
        <f t="shared" si="2"/>
        <v>5.1 Değerlendirme ve Yönlendirme28Grup Sertifikasyonu</v>
      </c>
      <c r="G75" s="516" t="s">
        <v>1120</v>
      </c>
      <c r="H75" s="304" t="s">
        <v>1036</v>
      </c>
      <c r="I75" s="499" t="s">
        <v>831</v>
      </c>
      <c r="J75" s="604" t="str">
        <f t="shared" si="3"/>
        <v>Grup üreticileri işçilere üretim/pay/parça başına, en azından yılın bazı dönemlerinde olmak üzere, ödeme yapıyor mu?hayır</v>
      </c>
      <c r="K75" s="320" t="s">
        <v>991</v>
      </c>
    </row>
    <row r="76" spans="1:11" ht="127.5" x14ac:dyDescent="0.25">
      <c r="A76" s="346">
        <v>28</v>
      </c>
      <c r="B76" s="379" t="s">
        <v>1066</v>
      </c>
      <c r="C76" s="498" t="s">
        <v>838</v>
      </c>
      <c r="D76" s="306"/>
      <c r="E76" s="303" t="s">
        <v>1119</v>
      </c>
      <c r="F76" s="368" t="str">
        <f t="shared" si="2"/>
        <v>5.1 Değerlendirme ve Yönlendirme28Grup Sertifikasyonu</v>
      </c>
      <c r="G76" s="516" t="s">
        <v>1120</v>
      </c>
      <c r="H76" s="304" t="s">
        <v>875</v>
      </c>
      <c r="I76" s="499" t="s">
        <v>831</v>
      </c>
      <c r="J76" s="604" t="str">
        <f t="shared" si="3"/>
        <v>Grup üreticileri işçilere üretim/pay/parça başına, en azından yılın bazı dönemlerinde olmak üzere, ödeme yapıyor mu?Evet</v>
      </c>
      <c r="K76" s="395" t="s">
        <v>1121</v>
      </c>
    </row>
    <row r="77" spans="1:11" ht="187.15" customHeight="1" x14ac:dyDescent="0.25">
      <c r="A77" s="346">
        <v>28</v>
      </c>
      <c r="B77" s="379" t="s">
        <v>1066</v>
      </c>
      <c r="C77" s="498" t="s">
        <v>846</v>
      </c>
      <c r="D77" s="376"/>
      <c r="E77" s="368" t="s">
        <v>1119</v>
      </c>
      <c r="F77" s="368" t="str">
        <f t="shared" si="2"/>
        <v>5.1 Değerlendirme ve Yönlendirme28Büyük</v>
      </c>
      <c r="G77" s="598" t="s">
        <v>1122</v>
      </c>
      <c r="H77" s="304" t="s">
        <v>875</v>
      </c>
      <c r="I77" s="368" t="s">
        <v>831</v>
      </c>
      <c r="J77" s="604" t="str">
        <f t="shared" si="3"/>
        <v>Arazi/grup yönetimi işçilere üretim/pay/parça başına, en azından yılın bazı dönemlerinde olmak üzere, ödeme yapıyor mu?Evet</v>
      </c>
      <c r="K77" s="608" t="s">
        <v>1123</v>
      </c>
    </row>
    <row r="78" spans="1:11" ht="127.5" customHeight="1" x14ac:dyDescent="0.25">
      <c r="A78" s="346">
        <v>28</v>
      </c>
      <c r="B78" s="379" t="s">
        <v>1066</v>
      </c>
      <c r="C78" s="498" t="s">
        <v>846</v>
      </c>
      <c r="D78" s="306"/>
      <c r="E78" s="303" t="s">
        <v>1119</v>
      </c>
      <c r="F78" s="368" t="str">
        <f t="shared" si="2"/>
        <v>5.1 Değerlendirme ve Yönlendirme28Büyük</v>
      </c>
      <c r="G78" s="598" t="s">
        <v>1122</v>
      </c>
      <c r="H78" s="304" t="s">
        <v>868</v>
      </c>
      <c r="I78" s="499" t="s">
        <v>831</v>
      </c>
      <c r="J78" s="604" t="str">
        <f t="shared" si="3"/>
        <v>Arazi/grup yönetimi işçilere üretim/pay/parça başına, en azından yılın bazı dönemlerinde olmak üzere, ödeme yapıyor mu?Hayır</v>
      </c>
      <c r="K78" s="331" t="s">
        <v>991</v>
      </c>
    </row>
    <row r="79" spans="1:11" ht="127.5" customHeight="1" x14ac:dyDescent="0.25">
      <c r="A79" s="346">
        <v>29</v>
      </c>
      <c r="B79" s="379" t="s">
        <v>1066</v>
      </c>
      <c r="C79" s="498" t="s">
        <v>846</v>
      </c>
      <c r="D79" s="306"/>
      <c r="E79" s="368" t="s">
        <v>1124</v>
      </c>
      <c r="F79" s="368" t="str">
        <f t="shared" si="2"/>
        <v>5.1 Değerlendirme ve Yönlendirme29Büyük</v>
      </c>
      <c r="G79" s="371" t="s">
        <v>1125</v>
      </c>
      <c r="H79" s="371" t="s">
        <v>1036</v>
      </c>
      <c r="I79" s="499" t="s">
        <v>831</v>
      </c>
      <c r="J79" s="604" t="str">
        <f t="shared" si="3"/>
        <v>Arazide güvenlik görevlileri bulunuyor mu?hayır</v>
      </c>
      <c r="K79" s="320" t="s">
        <v>991</v>
      </c>
    </row>
    <row r="80" spans="1:11" ht="174" customHeight="1" x14ac:dyDescent="0.25">
      <c r="A80" s="346">
        <v>29</v>
      </c>
      <c r="B80" s="379" t="s">
        <v>1066</v>
      </c>
      <c r="C80" s="517" t="s">
        <v>846</v>
      </c>
      <c r="D80" s="376"/>
      <c r="E80" s="369"/>
      <c r="F80" s="368" t="str">
        <f t="shared" si="2"/>
        <v>5.1 Değerlendirme ve Yönlendirme29Büyük</v>
      </c>
      <c r="G80" s="371" t="s">
        <v>1125</v>
      </c>
      <c r="H80" s="304" t="s">
        <v>875</v>
      </c>
      <c r="I80" s="592" t="s">
        <v>831</v>
      </c>
      <c r="J80" s="604" t="str">
        <f t="shared" si="3"/>
        <v>Arazide güvenlik görevlileri bulunuyor mu?Evet</v>
      </c>
      <c r="K80" s="329" t="s">
        <v>1126</v>
      </c>
    </row>
    <row r="81" spans="1:11" ht="72.75" customHeight="1" x14ac:dyDescent="0.25">
      <c r="A81" s="346">
        <v>30</v>
      </c>
      <c r="B81" s="379" t="s">
        <v>1066</v>
      </c>
      <c r="C81" s="498" t="s">
        <v>831</v>
      </c>
      <c r="D81" s="306"/>
      <c r="E81" s="368" t="s">
        <v>1127</v>
      </c>
      <c r="F81" s="368" t="str">
        <f t="shared" si="2"/>
        <v>5.1 Değerlendirme ve Yönlendirme30Hepsi</v>
      </c>
      <c r="G81" s="371" t="s">
        <v>1128</v>
      </c>
      <c r="H81" s="597" t="s">
        <v>1036</v>
      </c>
      <c r="I81" s="499" t="s">
        <v>831</v>
      </c>
      <c r="J81" s="604" t="str">
        <f t="shared" si="3"/>
        <v>Arazide/grupta, askeri yetkililer veya hapishane yetkilileri tarafından işe alınan/işçi olarak getirilen işçiler bulunuyor mu?hayır</v>
      </c>
      <c r="K81" s="320" t="s">
        <v>991</v>
      </c>
    </row>
    <row r="82" spans="1:11" ht="117.6" customHeight="1" x14ac:dyDescent="0.25">
      <c r="A82" s="346">
        <v>30</v>
      </c>
      <c r="B82" s="379" t="s">
        <v>1066</v>
      </c>
      <c r="C82" s="517" t="s">
        <v>831</v>
      </c>
      <c r="D82" s="376"/>
      <c r="E82" s="368" t="s">
        <v>1127</v>
      </c>
      <c r="F82" s="368" t="str">
        <f t="shared" si="2"/>
        <v>5.1 Değerlendirme ve Yönlendirme30Hepsi</v>
      </c>
      <c r="G82" s="371" t="s">
        <v>1128</v>
      </c>
      <c r="H82" s="304" t="s">
        <v>875</v>
      </c>
      <c r="I82" s="592" t="s">
        <v>831</v>
      </c>
      <c r="J82" s="604" t="str">
        <f t="shared" si="3"/>
        <v>Arazide/grupta, askeri yetkililer veya hapishane yetkilileri tarafından işe alınan/işçi olarak getirilen işçiler bulunuyor mu?Evet</v>
      </c>
      <c r="K82" s="329" t="s">
        <v>1129</v>
      </c>
    </row>
    <row r="83" spans="1:11" ht="102" x14ac:dyDescent="0.25">
      <c r="A83" s="346">
        <v>31</v>
      </c>
      <c r="B83" s="379" t="s">
        <v>1066</v>
      </c>
      <c r="C83" s="498" t="s">
        <v>831</v>
      </c>
      <c r="D83" s="306"/>
      <c r="E83" s="303" t="s">
        <v>1130</v>
      </c>
      <c r="F83" s="368" t="str">
        <f t="shared" si="2"/>
        <v>5.1 Değerlendirme ve Yönlendirme31Hepsi</v>
      </c>
      <c r="G83" s="598" t="s">
        <v>1131</v>
      </c>
      <c r="H83" s="597" t="s">
        <v>1036</v>
      </c>
      <c r="I83" s="499" t="s">
        <v>831</v>
      </c>
      <c r="J83" s="604" t="str">
        <f t="shared" si="3"/>
        <v>İşçiler arazi yönetimine veya tarım iş aracılarına para (depozito gibi) veya herhangi bir özgün döküman (pasaport gibi) veriyor mu?hayır</v>
      </c>
      <c r="K83" s="320" t="s">
        <v>991</v>
      </c>
    </row>
    <row r="84" spans="1:11" ht="102" x14ac:dyDescent="0.25">
      <c r="A84" s="346">
        <v>31</v>
      </c>
      <c r="B84" s="379" t="s">
        <v>1066</v>
      </c>
      <c r="C84" s="517" t="s">
        <v>831</v>
      </c>
      <c r="D84" s="376"/>
      <c r="E84" s="369"/>
      <c r="F84" s="368" t="str">
        <f t="shared" si="2"/>
        <v>5.1 Değerlendirme ve Yönlendirme31Hepsi</v>
      </c>
      <c r="G84" s="598" t="s">
        <v>1131</v>
      </c>
      <c r="H84" s="304" t="s">
        <v>875</v>
      </c>
      <c r="I84" s="592" t="s">
        <v>831</v>
      </c>
      <c r="J84" s="604" t="str">
        <f t="shared" si="3"/>
        <v>İşçiler arazi yönetimine veya tarım iş aracılarına para (depozito gibi) veya herhangi bir özgün döküman (pasaport gibi) veriyor mu?Evet</v>
      </c>
      <c r="K84" s="329" t="s">
        <v>1132</v>
      </c>
    </row>
    <row r="85" spans="1:11" ht="127.5" x14ac:dyDescent="0.25">
      <c r="A85" s="346">
        <v>32</v>
      </c>
      <c r="B85" s="379" t="s">
        <v>1133</v>
      </c>
      <c r="C85" s="216" t="s">
        <v>831</v>
      </c>
      <c r="D85" s="207"/>
      <c r="E85" s="803" t="s">
        <v>1134</v>
      </c>
      <c r="F85" s="368" t="str">
        <f t="shared" si="2"/>
        <v>1.6 Toplumsal Cinsiyet eşitliği32Hepsi</v>
      </c>
      <c r="G85" s="368" t="s">
        <v>1135</v>
      </c>
      <c r="H85" s="304" t="s">
        <v>875</v>
      </c>
      <c r="I85" s="596" t="s">
        <v>831</v>
      </c>
      <c r="J85" s="604" t="str">
        <f t="shared" si="3"/>
        <v>Grup/arazi yönetimi, en az bir yıldan fazla bir süredir toplumsal cinsiyet ve/veya kadınların etki gücünün arttırılması konularını yönlendirmek için önlemler alıyor mu?Evet</v>
      </c>
      <c r="K85" s="320" t="s">
        <v>1136</v>
      </c>
    </row>
    <row r="86" spans="1:11" ht="127.5" x14ac:dyDescent="0.25">
      <c r="A86" s="346">
        <v>32</v>
      </c>
      <c r="B86" s="379" t="s">
        <v>1133</v>
      </c>
      <c r="C86" s="595" t="s">
        <v>831</v>
      </c>
      <c r="D86" s="374"/>
      <c r="E86" s="804"/>
      <c r="F86" s="368" t="str">
        <f t="shared" si="2"/>
        <v>1.6 Toplumsal Cinsiyet eşitliği32Hepsi</v>
      </c>
      <c r="G86" s="368" t="s">
        <v>1135</v>
      </c>
      <c r="H86" s="598" t="s">
        <v>1036</v>
      </c>
      <c r="I86" s="593" t="s">
        <v>831</v>
      </c>
      <c r="J86" s="604" t="str">
        <f t="shared" si="3"/>
        <v>Grup/arazi yönetimi, en az bir yıldan fazla bir süredir toplumsal cinsiyet ve/veya kadınların etki gücünün arttırılması konularını yönlendirmek için önlemler alıyor mu?hayır</v>
      </c>
      <c r="K86" s="379" t="s">
        <v>1137</v>
      </c>
    </row>
    <row r="87" spans="1:11" ht="42.4" customHeight="1" x14ac:dyDescent="0.25">
      <c r="A87" s="346">
        <v>33</v>
      </c>
      <c r="B87" s="379" t="s">
        <v>1133</v>
      </c>
      <c r="C87" s="216" t="s">
        <v>838</v>
      </c>
      <c r="D87" s="207"/>
      <c r="E87" s="803" t="s">
        <v>1138</v>
      </c>
      <c r="F87" s="368" t="str">
        <f t="shared" si="2"/>
        <v>1.6 Toplumsal Cinsiyet eşitliği33Grup Sertifikasyonu</v>
      </c>
      <c r="G87" s="598" t="s">
        <v>1139</v>
      </c>
      <c r="H87" s="304" t="s">
        <v>875</v>
      </c>
      <c r="I87" s="596" t="s">
        <v>831</v>
      </c>
      <c r="J87" s="604" t="str">
        <f t="shared" si="3"/>
        <v>Kadın üreticiler, toplam grup üreticisi sayısının en az %25'ini temsil ediyor mu? Evet</v>
      </c>
      <c r="K87" s="329" t="s">
        <v>991</v>
      </c>
    </row>
    <row r="88" spans="1:11" ht="66" customHeight="1" x14ac:dyDescent="0.25">
      <c r="A88" s="346">
        <v>33</v>
      </c>
      <c r="B88" s="379" t="s">
        <v>1133</v>
      </c>
      <c r="C88" s="595" t="s">
        <v>838</v>
      </c>
      <c r="D88" s="374"/>
      <c r="E88" s="804"/>
      <c r="F88" s="368" t="str">
        <f t="shared" si="2"/>
        <v>1.6 Toplumsal Cinsiyet eşitliği33Grup Sertifikasyonu</v>
      </c>
      <c r="G88" s="598" t="s">
        <v>1139</v>
      </c>
      <c r="H88" s="304" t="s">
        <v>1036</v>
      </c>
      <c r="I88" s="593" t="s">
        <v>831</v>
      </c>
      <c r="J88" s="604" t="str">
        <f t="shared" si="3"/>
        <v>Kadın üreticiler, toplam grup üreticisi sayısının en az %25'ini temsil ediyor mu? hayır</v>
      </c>
      <c r="K88" s="609" t="s">
        <v>1140</v>
      </c>
    </row>
    <row r="89" spans="1:11" ht="127.5" customHeight="1" x14ac:dyDescent="0.25">
      <c r="A89" s="346">
        <v>34</v>
      </c>
      <c r="B89" s="379" t="s">
        <v>1133</v>
      </c>
      <c r="C89" s="216" t="s">
        <v>831</v>
      </c>
      <c r="D89" s="207"/>
      <c r="E89" s="180" t="s">
        <v>1141</v>
      </c>
      <c r="F89" s="368" t="str">
        <f t="shared" si="2"/>
        <v>1.6 Toplumsal Cinsiyet eşitliği34Hepsi</v>
      </c>
      <c r="G89" s="598" t="s">
        <v>1142</v>
      </c>
      <c r="H89" s="304" t="s">
        <v>875</v>
      </c>
      <c r="I89" s="596" t="s">
        <v>831</v>
      </c>
      <c r="J89" s="604" t="str">
        <f t="shared" si="3"/>
        <v>Kadınlar şu anda eğitmenler, amirler, yönetim personeli ve/veya grup veya arazi yönetimi bünyesindeki diğer üst kademe fonksiyonlarda eşit şekilde temsil ediliyor mu (kadın üreticilerin veya işçilerin toplam yüzdesine ilişkin olarak)?Evet</v>
      </c>
      <c r="K89" s="329" t="s">
        <v>991</v>
      </c>
    </row>
    <row r="90" spans="1:11" ht="196.5" customHeight="1" x14ac:dyDescent="0.25">
      <c r="A90" s="346">
        <v>34</v>
      </c>
      <c r="B90" s="379" t="s">
        <v>1133</v>
      </c>
      <c r="C90" s="595" t="s">
        <v>831</v>
      </c>
      <c r="D90" s="374"/>
      <c r="E90" s="599"/>
      <c r="F90" s="368" t="str">
        <f t="shared" si="2"/>
        <v>1.6 Toplumsal Cinsiyet eşitliği34Hepsi</v>
      </c>
      <c r="G90" s="598" t="s">
        <v>1142</v>
      </c>
      <c r="H90" s="518" t="s">
        <v>860</v>
      </c>
      <c r="I90" s="593" t="s">
        <v>831</v>
      </c>
      <c r="J90" s="604" t="str">
        <f t="shared" si="3"/>
        <v>Kadınlar şu anda eğitmenler, amirler, yönetim personeli ve/veya grup veya arazi yönetimi bünyesindeki diğer üst kademe fonksiyonlarda eşit şekilde temsil ediliyor mu (kadın üreticilerin veya işçilerin toplam yüzdesine ilişkin olarak)?Hayır/Bilmiyorum</v>
      </c>
      <c r="K90" s="379" t="s">
        <v>1143</v>
      </c>
    </row>
    <row r="91" spans="1:11" ht="127.5" customHeight="1" x14ac:dyDescent="0.25">
      <c r="A91" s="346">
        <v>35</v>
      </c>
      <c r="B91" s="379" t="s">
        <v>1133</v>
      </c>
      <c r="C91" s="216" t="s">
        <v>831</v>
      </c>
      <c r="D91" s="207"/>
      <c r="E91" s="180" t="s">
        <v>1144</v>
      </c>
      <c r="F91" s="368" t="str">
        <f t="shared" si="2"/>
        <v>1.6 Toplumsal Cinsiyet eşitliği35Hepsi</v>
      </c>
      <c r="G91" s="598" t="s">
        <v>1145</v>
      </c>
      <c r="H91" s="304" t="s">
        <v>875</v>
      </c>
      <c r="I91" s="596" t="s">
        <v>1016</v>
      </c>
      <c r="J91" s="604" t="str">
        <f t="shared" si="3"/>
        <v>Kadın işçiler/grup üreticileri şu anda eğitimlere eşit şekilde katılıyor mu (kadın üreticilerin veya işçilerin toplam yüzdesine kıyasla)?Evet</v>
      </c>
      <c r="K91" s="329" t="s">
        <v>1146</v>
      </c>
    </row>
    <row r="92" spans="1:11" ht="108" customHeight="1" x14ac:dyDescent="0.25">
      <c r="A92" s="346">
        <v>35</v>
      </c>
      <c r="B92" s="379" t="s">
        <v>1133</v>
      </c>
      <c r="C92" s="595" t="s">
        <v>831</v>
      </c>
      <c r="D92" s="374"/>
      <c r="E92" s="598" t="s">
        <v>1144</v>
      </c>
      <c r="F92" s="368" t="str">
        <f>_xlfn.CONCAT(B92,A92,C92)</f>
        <v>1.6 Toplumsal Cinsiyet eşitliği35Hepsi</v>
      </c>
      <c r="G92" s="598" t="s">
        <v>1145</v>
      </c>
      <c r="H92" s="371" t="s">
        <v>868</v>
      </c>
      <c r="I92" s="593" t="s">
        <v>1016</v>
      </c>
      <c r="J92" s="604" t="str">
        <f t="shared" si="3"/>
        <v>Kadın işçiler/grup üreticileri şu anda eğitimlere eşit şekilde katılıyor mu (kadın üreticilerin veya işçilerin toplam yüzdesine kıyasla)?Hayır</v>
      </c>
      <c r="K92" s="395" t="s">
        <v>1147</v>
      </c>
    </row>
    <row r="93" spans="1:11" ht="72.95" customHeight="1" x14ac:dyDescent="0.25">
      <c r="A93" s="346">
        <v>36</v>
      </c>
      <c r="B93" s="379" t="s">
        <v>1133</v>
      </c>
      <c r="C93" s="595" t="s">
        <v>838</v>
      </c>
      <c r="D93" s="374"/>
      <c r="E93" s="598" t="s">
        <v>1144</v>
      </c>
      <c r="F93" s="368" t="str">
        <f>_xlfn.CONCAT(B93,A93,C93)</f>
        <v>1.6 Toplumsal Cinsiyet eşitliği36Grup Sertifikasyonu</v>
      </c>
      <c r="G93" s="598" t="s">
        <v>1148</v>
      </c>
      <c r="H93" s="304" t="s">
        <v>875</v>
      </c>
      <c r="I93" s="593" t="s">
        <v>1016</v>
      </c>
      <c r="J93" s="604" t="str">
        <f t="shared" si="3"/>
        <v>Erkek üreticilerin eşlerini veya diğer kadın aile işçileri, eğitim faaliyetlerine yaygın olarak katılıyor mu?Evet</v>
      </c>
      <c r="K93" s="610" t="s">
        <v>991</v>
      </c>
    </row>
    <row r="94" spans="1:11" ht="127.5" customHeight="1" x14ac:dyDescent="0.25">
      <c r="A94" s="346">
        <v>36</v>
      </c>
      <c r="B94" s="379" t="s">
        <v>1133</v>
      </c>
      <c r="C94" s="595" t="s">
        <v>838</v>
      </c>
      <c r="D94" s="374"/>
      <c r="E94" s="598" t="s">
        <v>1144</v>
      </c>
      <c r="F94" s="368" t="str">
        <f>_xlfn.CONCAT(B94,A94,C94)</f>
        <v>1.6 Toplumsal Cinsiyet eşitliği36Grup Sertifikasyonu</v>
      </c>
      <c r="G94" s="598" t="s">
        <v>1148</v>
      </c>
      <c r="H94" s="371" t="s">
        <v>1036</v>
      </c>
      <c r="I94" s="593" t="s">
        <v>1016</v>
      </c>
      <c r="J94" s="604" t="str">
        <f t="shared" si="3"/>
        <v>Erkek üreticilerin eşlerini veya diğer kadın aile işçileri, eğitim faaliyetlerine yaygın olarak katılıyor mu?hayır</v>
      </c>
      <c r="K94" s="326" t="s">
        <v>1149</v>
      </c>
    </row>
    <row r="95" spans="1:11" ht="127.5" customHeight="1" x14ac:dyDescent="0.25">
      <c r="A95" s="346">
        <v>37</v>
      </c>
      <c r="B95" s="357" t="s">
        <v>1150</v>
      </c>
      <c r="C95" s="595" t="s">
        <v>846</v>
      </c>
      <c r="E95" s="374" t="s">
        <v>1100</v>
      </c>
      <c r="F95" s="368" t="str">
        <f t="shared" si="2"/>
        <v>5.7 Konaklama ve yaşam koşulları37Büyük</v>
      </c>
      <c r="G95" s="598" t="s">
        <v>1151</v>
      </c>
      <c r="H95" s="304" t="s">
        <v>875</v>
      </c>
      <c r="I95" s="593" t="s">
        <v>1016</v>
      </c>
      <c r="J95" s="604" t="str">
        <f t="shared" si="3"/>
        <v>İklim rejiminde veya yoğun çalışma gerektiren dönemlerde, işçilere sağlanan konaklama koşulları konusunda uyarlanabilir önlemler almanızı gerektirecek değişiklikler var mı?Evet</v>
      </c>
      <c r="K95" s="611" t="s">
        <v>1152</v>
      </c>
    </row>
    <row r="96" spans="1:11" ht="127.5" customHeight="1" x14ac:dyDescent="0.25">
      <c r="A96" s="346">
        <v>37</v>
      </c>
      <c r="B96" s="357" t="s">
        <v>1150</v>
      </c>
      <c r="C96" s="216" t="s">
        <v>846</v>
      </c>
      <c r="E96" s="207" t="s">
        <v>1100</v>
      </c>
      <c r="F96" s="368" t="str">
        <f t="shared" si="2"/>
        <v>5.7 Konaklama ve yaşam koşulları37Büyük</v>
      </c>
      <c r="G96" s="598" t="s">
        <v>1151</v>
      </c>
      <c r="H96" s="378" t="s">
        <v>868</v>
      </c>
      <c r="I96" s="596" t="s">
        <v>1016</v>
      </c>
      <c r="J96" s="604" t="str">
        <f t="shared" si="3"/>
        <v>İklim rejiminde veya yoğun çalışma gerektiren dönemlerde, işçilere sağlanan konaklama koşulları konusunda uyarlanabilir önlemler almanızı gerektirecek değişiklikler var mı?Hayır</v>
      </c>
      <c r="K96" s="320" t="s">
        <v>991</v>
      </c>
    </row>
    <row r="97" spans="1:12" ht="127.5" customHeight="1" x14ac:dyDescent="0.25">
      <c r="A97" s="351"/>
      <c r="B97" s="300" t="s">
        <v>1153</v>
      </c>
      <c r="C97" s="496"/>
      <c r="D97" s="301"/>
      <c r="E97" s="299"/>
      <c r="F97" s="368" t="str">
        <f t="shared" si="2"/>
        <v>Çevre</v>
      </c>
      <c r="G97" s="497"/>
      <c r="H97" s="497"/>
      <c r="I97" s="497"/>
      <c r="J97" s="604" t="str">
        <f t="shared" si="3"/>
        <v/>
      </c>
      <c r="K97" s="319"/>
    </row>
    <row r="98" spans="1:12" ht="127.5" customHeight="1" x14ac:dyDescent="0.25">
      <c r="A98" s="376">
        <v>38</v>
      </c>
      <c r="B98" s="327" t="s">
        <v>1154</v>
      </c>
      <c r="C98" s="509" t="s">
        <v>831</v>
      </c>
      <c r="D98" s="302"/>
      <c r="E98" s="303" t="s">
        <v>227</v>
      </c>
      <c r="F98" s="368" t="str">
        <f t="shared" si="2"/>
        <v>6.1.3 / 6.1.4 HCV değerlendirmesi38Hepsi</v>
      </c>
      <c r="G98" s="506" t="s">
        <v>1155</v>
      </c>
      <c r="H98" s="304" t="s">
        <v>875</v>
      </c>
      <c r="I98" s="507" t="s">
        <v>831</v>
      </c>
      <c r="J98" s="604" t="str">
        <f t="shared" si="3"/>
        <v>Arazinin veya bir arazi grubunun, El Değmemiş Orman Arazileri'ne mesafesi 5 km'den az mı?Evet</v>
      </c>
      <c r="K98" s="321" t="s">
        <v>1156</v>
      </c>
    </row>
    <row r="99" spans="1:12" ht="127.5" customHeight="1" x14ac:dyDescent="0.25">
      <c r="A99" s="376">
        <v>38</v>
      </c>
      <c r="B99" s="327" t="s">
        <v>1154</v>
      </c>
      <c r="C99" s="509" t="s">
        <v>831</v>
      </c>
      <c r="D99" s="302"/>
      <c r="E99" s="303" t="s">
        <v>227</v>
      </c>
      <c r="F99" s="368" t="str">
        <f t="shared" si="2"/>
        <v>6.1.3 / 6.1.4 HCV değerlendirmesi38Hepsi</v>
      </c>
      <c r="G99" s="506" t="s">
        <v>1155</v>
      </c>
      <c r="H99" s="304" t="s">
        <v>1036</v>
      </c>
      <c r="I99" s="507" t="s">
        <v>831</v>
      </c>
      <c r="J99" s="604" t="str">
        <f t="shared" si="3"/>
        <v>Arazinin veya bir arazi grubunun, El Değmemiş Orman Arazileri'ne mesafesi 5 km'den az mı?hayır</v>
      </c>
      <c r="K99" s="320" t="s">
        <v>991</v>
      </c>
    </row>
    <row r="100" spans="1:12" ht="76.900000000000006" customHeight="1" x14ac:dyDescent="0.25">
      <c r="A100" s="376">
        <v>39</v>
      </c>
      <c r="B100" s="327" t="s">
        <v>1154</v>
      </c>
      <c r="C100" s="509" t="s">
        <v>831</v>
      </c>
      <c r="D100" s="302"/>
      <c r="E100" s="303" t="s">
        <v>227</v>
      </c>
      <c r="F100" s="368" t="str">
        <f t="shared" si="2"/>
        <v>6.1.3 / 6.1.4 HCV değerlendirmesi39Hepsi</v>
      </c>
      <c r="G100" s="506" t="s">
        <v>1157</v>
      </c>
      <c r="H100" s="304" t="s">
        <v>875</v>
      </c>
      <c r="I100" s="507" t="s">
        <v>831</v>
      </c>
      <c r="J100" s="604" t="str">
        <f t="shared" si="3"/>
        <v>Arazinin veya arazi grubunun, belirlenmiş bir Sit Alanı'na (PA), Başlıca Biyolojik Çeşitlilik Alanı'na (KBA), Ramsar alanına veya UNESCO Dünya Mirası sit alanına mesafesi 2 km veya daha az mı?Evet</v>
      </c>
      <c r="K100" s="321" t="s">
        <v>1158</v>
      </c>
    </row>
    <row r="101" spans="1:12" ht="86.1" customHeight="1" x14ac:dyDescent="0.25">
      <c r="A101" s="376">
        <v>39</v>
      </c>
      <c r="B101" s="327" t="s">
        <v>1154</v>
      </c>
      <c r="C101" s="509" t="s">
        <v>831</v>
      </c>
      <c r="D101" s="302"/>
      <c r="E101" s="303" t="s">
        <v>227</v>
      </c>
      <c r="F101" s="368" t="str">
        <f t="shared" si="2"/>
        <v>6.1.3 / 6.1.4 HCV değerlendirmesi39Hepsi</v>
      </c>
      <c r="G101" s="506" t="s">
        <v>1157</v>
      </c>
      <c r="H101" s="371" t="s">
        <v>1036</v>
      </c>
      <c r="I101" s="507" t="s">
        <v>831</v>
      </c>
      <c r="J101" s="604" t="str">
        <f t="shared" si="3"/>
        <v>Arazinin veya arazi grubunun, belirlenmiş bir Sit Alanı'na (PA), Başlıca Biyolojik Çeşitlilik Alanı'na (KBA), Ramsar alanına veya UNESCO Dünya Mirası sit alanına mesafesi 2 km veya daha az mı?hayır</v>
      </c>
      <c r="K101" s="332" t="s">
        <v>991</v>
      </c>
    </row>
    <row r="102" spans="1:12" ht="127.5" customHeight="1" x14ac:dyDescent="0.25">
      <c r="A102" s="349">
        <v>40</v>
      </c>
      <c r="B102" s="327" t="s">
        <v>1154</v>
      </c>
      <c r="C102" s="509" t="s">
        <v>831</v>
      </c>
      <c r="D102" s="302"/>
      <c r="E102" s="303" t="s">
        <v>227</v>
      </c>
      <c r="F102" s="368" t="str">
        <f t="shared" si="2"/>
        <v>6.1.3 / 6.1.4 HCV değerlendirmesi40Hepsi</v>
      </c>
      <c r="G102" s="368" t="s">
        <v>1159</v>
      </c>
      <c r="H102" s="304" t="s">
        <v>868</v>
      </c>
      <c r="I102" s="507" t="s">
        <v>990</v>
      </c>
      <c r="J102" s="604" t="str">
        <f t="shared" si="3"/>
        <v>Yerel topluluklar, arazide yasal veya göreneksel haklara sahip mi? Hayır</v>
      </c>
      <c r="K102" s="320" t="s">
        <v>991</v>
      </c>
    </row>
    <row r="103" spans="1:12" ht="109.15" customHeight="1" x14ac:dyDescent="0.25">
      <c r="A103" s="349">
        <v>40</v>
      </c>
      <c r="B103" s="327" t="s">
        <v>1154</v>
      </c>
      <c r="C103" s="519" t="s">
        <v>831</v>
      </c>
      <c r="D103" s="367"/>
      <c r="E103" s="368" t="s">
        <v>227</v>
      </c>
      <c r="F103" s="368" t="str">
        <f t="shared" si="2"/>
        <v>6.1.3 / 6.1.4 HCV değerlendirmesi40Hepsi</v>
      </c>
      <c r="G103" s="368" t="s">
        <v>1159</v>
      </c>
      <c r="H103" s="304" t="s">
        <v>875</v>
      </c>
      <c r="I103" s="520" t="s">
        <v>831</v>
      </c>
      <c r="J103" s="604" t="str">
        <f t="shared" si="3"/>
        <v>Yerel topluluklar, arazide yasal veya göreneksel haklara sahip mi? Evet</v>
      </c>
      <c r="K103" s="379" t="s">
        <v>1160</v>
      </c>
    </row>
    <row r="104" spans="1:12" ht="127.5" customHeight="1" x14ac:dyDescent="0.25">
      <c r="A104" s="349">
        <v>41</v>
      </c>
      <c r="B104" s="327" t="s">
        <v>1154</v>
      </c>
      <c r="C104" s="519" t="s">
        <v>831</v>
      </c>
      <c r="D104" s="367"/>
      <c r="E104" s="368" t="s">
        <v>227</v>
      </c>
      <c r="F104" s="368" t="str">
        <f t="shared" si="2"/>
        <v>6.1.3 / 6.1.4 HCV değerlendirmesi41Hepsi</v>
      </c>
      <c r="G104" s="368" t="s">
        <v>1161</v>
      </c>
      <c r="H104" s="304" t="s">
        <v>875</v>
      </c>
      <c r="I104" s="520" t="s">
        <v>831</v>
      </c>
      <c r="J104" s="604" t="str">
        <f t="shared" si="3"/>
        <v>Ortak kullanım arazilerini, sertifikalı ürünün üretimi veya işlenmesiyle ilgili amaçlar doğrultusunda (örneğin kereste toplama) kullanıyor musunuz?Evet</v>
      </c>
      <c r="K104" s="327" t="s">
        <v>1162</v>
      </c>
    </row>
    <row r="105" spans="1:12" ht="127.5" customHeight="1" x14ac:dyDescent="0.25">
      <c r="A105" s="349">
        <v>41</v>
      </c>
      <c r="B105" s="327" t="s">
        <v>1154</v>
      </c>
      <c r="C105" s="509" t="s">
        <v>831</v>
      </c>
      <c r="D105" s="302"/>
      <c r="E105" s="303" t="s">
        <v>227</v>
      </c>
      <c r="F105" s="368" t="str">
        <f t="shared" si="2"/>
        <v>6.1.3 / 6.1.4 HCV değerlendirmesi41Hepsi</v>
      </c>
      <c r="G105" s="368" t="s">
        <v>1161</v>
      </c>
      <c r="H105" s="597" t="s">
        <v>1036</v>
      </c>
      <c r="I105" s="521" t="s">
        <v>990</v>
      </c>
      <c r="J105" s="604" t="str">
        <f t="shared" si="3"/>
        <v>Ortak kullanım arazilerini, sertifikalı ürünün üretimi veya işlenmesiyle ilgili amaçlar doğrultusunda (örneğin kereste toplama) kullanıyor musunuz?hayır</v>
      </c>
      <c r="K105" s="320" t="s">
        <v>991</v>
      </c>
    </row>
    <row r="106" spans="1:12" ht="153" x14ac:dyDescent="0.25">
      <c r="A106" s="376">
        <v>42</v>
      </c>
      <c r="B106" s="327" t="s">
        <v>1154</v>
      </c>
      <c r="C106" s="519" t="s">
        <v>846</v>
      </c>
      <c r="D106" s="367" t="s">
        <v>1163</v>
      </c>
      <c r="E106" s="368" t="s">
        <v>227</v>
      </c>
      <c r="F106" s="368" t="str">
        <f t="shared" si="2"/>
        <v>6.1.3 / 6.1.4 HCV değerlendirmesi42Büyük</v>
      </c>
      <c r="G106" s="371" t="s">
        <v>1164</v>
      </c>
      <c r="H106" s="304" t="s">
        <v>875</v>
      </c>
      <c r="I106" s="522" t="s">
        <v>831</v>
      </c>
      <c r="J106" s="604" t="str">
        <f t="shared" si="3"/>
        <v>El Değmemiş Orman Arazileri (IFL), Başlıca Biyolojik Çeşitlilik Alanları (KBA'lar) (vb.) veya toplulukların göreneksel hakları hakkındaki sorulara evet cevabı verdiniz mi?Evet</v>
      </c>
      <c r="K106" s="378" t="s">
        <v>1165</v>
      </c>
    </row>
    <row r="107" spans="1:12" ht="127.5" x14ac:dyDescent="0.25">
      <c r="A107" s="376">
        <v>42</v>
      </c>
      <c r="B107" s="327" t="s">
        <v>1154</v>
      </c>
      <c r="C107" s="509" t="s">
        <v>846</v>
      </c>
      <c r="D107" s="302" t="s">
        <v>1163</v>
      </c>
      <c r="E107" s="303" t="s">
        <v>227</v>
      </c>
      <c r="F107" s="368" t="str">
        <f t="shared" si="2"/>
        <v>6.1.3 / 6.1.4 HCV değerlendirmesi42Büyük</v>
      </c>
      <c r="G107" s="371" t="s">
        <v>1164</v>
      </c>
      <c r="H107" s="597" t="s">
        <v>1036</v>
      </c>
      <c r="I107" s="523" t="s">
        <v>831</v>
      </c>
      <c r="J107" s="604" t="str">
        <f t="shared" si="3"/>
        <v>El Değmemiş Orman Arazileri (IFL), Başlıca Biyolojik Çeşitlilik Alanları (KBA'lar) (vb.) veya toplulukların göreneksel hakları hakkındaki sorulara evet cevabı verdiniz mi?hayır</v>
      </c>
      <c r="K107" s="335" t="s">
        <v>991</v>
      </c>
    </row>
    <row r="108" spans="1:12" ht="127.5" customHeight="1" x14ac:dyDescent="0.25">
      <c r="A108" s="359">
        <v>43</v>
      </c>
      <c r="B108" s="358" t="s">
        <v>1166</v>
      </c>
      <c r="C108" s="524" t="s">
        <v>846</v>
      </c>
      <c r="D108" s="311"/>
      <c r="E108" s="312" t="s">
        <v>1167</v>
      </c>
      <c r="F108" s="368" t="str">
        <f t="shared" si="2"/>
        <v>6.2 Doğal ekosistemlerin ve bitki örtüsünün korunması ve geliştirilmesi 43Büyük</v>
      </c>
      <c r="G108" s="371" t="s">
        <v>1168</v>
      </c>
      <c r="H108" s="304" t="s">
        <v>875</v>
      </c>
      <c r="I108" s="507" t="s">
        <v>831</v>
      </c>
      <c r="J108" s="604" t="str">
        <f t="shared" si="3"/>
        <v>Doğal ekosistemler ve doğal bitki örtüsü, arazi düzenleme koridorlarıyla birbirine bağlı mı? Evet</v>
      </c>
      <c r="K108" s="320" t="s">
        <v>991</v>
      </c>
      <c r="L108" s="390"/>
    </row>
    <row r="109" spans="1:12" ht="127.5" customHeight="1" x14ac:dyDescent="0.25">
      <c r="A109" s="359">
        <v>43</v>
      </c>
      <c r="B109" s="358" t="s">
        <v>1166</v>
      </c>
      <c r="C109" s="525" t="s">
        <v>846</v>
      </c>
      <c r="D109" s="370"/>
      <c r="E109" s="526" t="s">
        <v>1167</v>
      </c>
      <c r="F109" s="368" t="str">
        <f t="shared" si="2"/>
        <v>6.2 Doğal ekosistemlerin ve bitki örtüsünün korunması ve geliştirilmesi 43Büyük</v>
      </c>
      <c r="G109" s="371" t="s">
        <v>1168</v>
      </c>
      <c r="H109" s="597" t="s">
        <v>860</v>
      </c>
      <c r="I109" s="515" t="s">
        <v>831</v>
      </c>
      <c r="J109" s="604" t="str">
        <f t="shared" si="3"/>
        <v>Doğal ekosistemler ve doğal bitki örtüsü, arazi düzenleme koridorlarıyla birbirine bağlı mı? Hayır/Bilmiyorum</v>
      </c>
      <c r="K109" s="378" t="s">
        <v>1169</v>
      </c>
      <c r="L109" s="390"/>
    </row>
    <row r="110" spans="1:12" ht="127.5" customHeight="1" x14ac:dyDescent="0.25">
      <c r="A110" s="612">
        <v>43</v>
      </c>
      <c r="B110" s="358" t="s">
        <v>1166</v>
      </c>
      <c r="C110" s="525" t="s">
        <v>838</v>
      </c>
      <c r="D110" s="396"/>
      <c r="E110" s="527" t="s">
        <v>1167</v>
      </c>
      <c r="F110" s="598" t="str">
        <f t="shared" si="2"/>
        <v>6.2 Doğal ekosistemlerin ve bitki örtüsünün korunması ve geliştirilmesi 43Grup Sertifikasyonu</v>
      </c>
      <c r="G110" s="371" t="s">
        <v>1168</v>
      </c>
      <c r="H110" s="304" t="s">
        <v>875</v>
      </c>
      <c r="I110" s="514" t="s">
        <v>831</v>
      </c>
      <c r="J110" s="604" t="str">
        <f t="shared" si="3"/>
        <v>Doğal ekosistemler ve doğal bitki örtüsü, arazi düzenleme koridorlarıyla birbirine bağlı mı? Evet</v>
      </c>
      <c r="K110" s="325" t="s">
        <v>1170</v>
      </c>
      <c r="L110" s="390" t="s">
        <v>1171</v>
      </c>
    </row>
    <row r="111" spans="1:12" ht="127.5" customHeight="1" x14ac:dyDescent="0.25">
      <c r="A111" s="612">
        <v>43</v>
      </c>
      <c r="B111" s="358" t="s">
        <v>1166</v>
      </c>
      <c r="C111" s="525" t="s">
        <v>838</v>
      </c>
      <c r="D111" s="396"/>
      <c r="E111" s="527" t="s">
        <v>1167</v>
      </c>
      <c r="F111" s="598" t="str">
        <f t="shared" si="2"/>
        <v>6.2 Doğal ekosistemlerin ve bitki örtüsünün korunması ve geliştirilmesi 43Grup Sertifikasyonu</v>
      </c>
      <c r="G111" s="371" t="s">
        <v>1168</v>
      </c>
      <c r="H111" s="594" t="s">
        <v>1172</v>
      </c>
      <c r="I111" s="514" t="s">
        <v>831</v>
      </c>
      <c r="J111" s="604" t="str">
        <f t="shared" si="3"/>
        <v>Doğal ekosistemler ve doğal bitki örtüsü, arazi düzenleme koridorlarıyla birbirine bağlı mı? hayır/bilmiyorum</v>
      </c>
      <c r="K111" s="325" t="s">
        <v>991</v>
      </c>
      <c r="L111" s="390" t="s">
        <v>1171</v>
      </c>
    </row>
    <row r="112" spans="1:12" ht="127.5" customHeight="1" x14ac:dyDescent="0.25">
      <c r="A112" s="359">
        <v>44</v>
      </c>
      <c r="B112" s="358" t="s">
        <v>1166</v>
      </c>
      <c r="C112" s="528" t="s">
        <v>831</v>
      </c>
      <c r="D112" s="311"/>
      <c r="E112" s="312" t="s">
        <v>1173</v>
      </c>
      <c r="F112" s="368" t="str">
        <f t="shared" si="2"/>
        <v>6.2 Doğal ekosistemlerin ve bitki örtüsünün korunması ve geliştirilmesi 44Hepsi</v>
      </c>
      <c r="G112" s="371" t="s">
        <v>1174</v>
      </c>
      <c r="H112" s="304" t="s">
        <v>875</v>
      </c>
      <c r="I112" s="507" t="s">
        <v>831</v>
      </c>
      <c r="J112" s="604" t="str">
        <f t="shared" si="3"/>
        <v>Çitler, ağaç sınırları, akarsuya kıyısı olan tampon bölgeler ve ormanlar da dahil olmak üzere arazideki bütün doğal ekosistemlerin tür çeşitliliğine sahip olmasını ve çoğunluğunun lokal ortama adapte olmuş türlerden oluşmasını bekliyor musunuz?Evet</v>
      </c>
      <c r="K112" s="321" t="s">
        <v>1175</v>
      </c>
    </row>
    <row r="113" spans="1:12" ht="127.5" customHeight="1" x14ac:dyDescent="0.25">
      <c r="A113" s="359">
        <v>44</v>
      </c>
      <c r="B113" s="358" t="s">
        <v>1166</v>
      </c>
      <c r="C113" s="528" t="s">
        <v>831</v>
      </c>
      <c r="D113" s="311"/>
      <c r="E113" s="312" t="s">
        <v>1173</v>
      </c>
      <c r="F113" s="368" t="str">
        <f t="shared" si="2"/>
        <v>6.2 Doğal ekosistemlerin ve bitki örtüsünün korunması ve geliştirilmesi 44Hepsi</v>
      </c>
      <c r="G113" s="371" t="s">
        <v>1174</v>
      </c>
      <c r="H113" s="303" t="s">
        <v>860</v>
      </c>
      <c r="I113" s="507" t="s">
        <v>831</v>
      </c>
      <c r="J113" s="604" t="str">
        <f t="shared" si="3"/>
        <v>aç sınırları, akarsuya kıyısı olan tampon bölgeler ve ormanlar da dahil olmak üzere arazideki bütün doğal ekosistemlerin tür çeşitliliğine sahip olmasını ve çoğunluğunun lokal ortama adapte olmuş türlerden oluşmasını bekliyor musunuz?Hayır/Bilmiyorum</v>
      </c>
      <c r="K113" s="321" t="s">
        <v>1176</v>
      </c>
    </row>
    <row r="114" spans="1:12" ht="127.5" customHeight="1" x14ac:dyDescent="0.25">
      <c r="A114" s="361">
        <v>45</v>
      </c>
      <c r="B114" s="358" t="s">
        <v>1166</v>
      </c>
      <c r="C114" s="529" t="s">
        <v>831</v>
      </c>
      <c r="D114" s="311" t="s">
        <v>1177</v>
      </c>
      <c r="E114" s="313" t="s">
        <v>1178</v>
      </c>
      <c r="F114" s="368" t="str">
        <f t="shared" si="2"/>
        <v>6.2 Doğal ekosistemlerin ve bitki örtüsünün korunması ve geliştirilmesi 45Hepsi</v>
      </c>
      <c r="G114" s="368" t="s">
        <v>1289</v>
      </c>
      <c r="H114" s="304" t="s">
        <v>875</v>
      </c>
      <c r="I114" s="499" t="s">
        <v>831</v>
      </c>
      <c r="J114" s="604" t="str">
        <f t="shared" si="3"/>
        <v>n veya sarmaşıkların varlığı bakımından doğal ormanlara benziyor mu? Orman kalitesinin ölçülmesi hakkında daha fazla bilgi için Kılavuz M: Doğal Ekosistemler ve Bitki Örtüsü [Guidance M: Natural Ecosystems and Vegetation] başlıklı dökümana bakın.Evet</v>
      </c>
      <c r="K114" s="339" t="s">
        <v>991</v>
      </c>
    </row>
    <row r="115" spans="1:12" ht="139.5" customHeight="1" x14ac:dyDescent="0.25">
      <c r="A115" s="361">
        <v>45</v>
      </c>
      <c r="B115" s="358" t="s">
        <v>1166</v>
      </c>
      <c r="C115" s="529" t="s">
        <v>831</v>
      </c>
      <c r="D115" s="311" t="s">
        <v>1177</v>
      </c>
      <c r="E115" s="313" t="s">
        <v>1178</v>
      </c>
      <c r="F115" s="368" t="str">
        <f t="shared" si="2"/>
        <v>6.2 Doğal ekosistemlerin ve bitki örtüsünün korunması ve geliştirilmesi 45Hepsi</v>
      </c>
      <c r="G115" s="368" t="s">
        <v>1289</v>
      </c>
      <c r="H115" s="304" t="s">
        <v>1036</v>
      </c>
      <c r="I115" s="499" t="s">
        <v>831</v>
      </c>
      <c r="J115" s="604" t="str">
        <f t="shared" si="3"/>
        <v xml:space="preserve"> veya sarmaşıkların varlığı bakımından doğal ormanlara benziyor mu? Orman kalitesinin ölçülmesi hakkında daha fazla bilgi için Kılavuz M: Doğal Ekosistemler ve Bitki Örtüsü [Guidance M: Natural Ecosystems and Vegetation] başlıklı dökümana bakın.hayır</v>
      </c>
      <c r="K115" s="328" t="s">
        <v>1290</v>
      </c>
    </row>
    <row r="116" spans="1:12" ht="127.5" x14ac:dyDescent="0.25">
      <c r="A116" s="362">
        <v>46</v>
      </c>
      <c r="B116" s="358" t="s">
        <v>1166</v>
      </c>
      <c r="C116" s="529" t="s">
        <v>831</v>
      </c>
      <c r="D116" s="311" t="s">
        <v>1179</v>
      </c>
      <c r="E116" s="313" t="s">
        <v>1180</v>
      </c>
      <c r="F116" s="368" t="str">
        <f t="shared" si="2"/>
        <v>6.2 Doğal ekosistemlerin ve bitki örtüsünün korunması ve geliştirilmesi 46Hepsi</v>
      </c>
      <c r="G116" s="368" t="s">
        <v>1181</v>
      </c>
      <c r="H116" s="304" t="s">
        <v>875</v>
      </c>
      <c r="I116" s="499" t="s">
        <v>831</v>
      </c>
      <c r="J116" s="604" t="str">
        <f t="shared" si="3"/>
        <v>Sadece arazide/grupta sulak alanlar varsa cevaplayın --
Sulak alanlar yılın herhangi bir zamanında taşkın sularını depoluyor veya emiyor mu?Evet</v>
      </c>
      <c r="K116" s="328" t="s">
        <v>1182</v>
      </c>
    </row>
    <row r="117" spans="1:12" ht="127.5" customHeight="1" x14ac:dyDescent="0.25">
      <c r="A117" s="362">
        <v>46</v>
      </c>
      <c r="B117" s="358" t="s">
        <v>1166</v>
      </c>
      <c r="C117" s="529" t="s">
        <v>831</v>
      </c>
      <c r="D117" s="311" t="s">
        <v>1183</v>
      </c>
      <c r="E117" s="313" t="s">
        <v>1180</v>
      </c>
      <c r="F117" s="368" t="str">
        <f t="shared" si="2"/>
        <v>6.2 Doğal ekosistemlerin ve bitki örtüsünün korunması ve geliştirilmesi 46Hepsi</v>
      </c>
      <c r="G117" s="368" t="s">
        <v>1181</v>
      </c>
      <c r="H117" s="371" t="s">
        <v>868</v>
      </c>
      <c r="I117" s="499" t="s">
        <v>831</v>
      </c>
      <c r="J117" s="604" t="str">
        <f t="shared" si="3"/>
        <v>Sadece arazide/grupta sulak alanlar varsa cevaplayın --
Sulak alanlar yılın herhangi bir zamanında taşkın sularını depoluyor veya emiyor mu?Hayır</v>
      </c>
      <c r="K117" s="320" t="s">
        <v>991</v>
      </c>
    </row>
    <row r="118" spans="1:12" ht="127.5" customHeight="1" x14ac:dyDescent="0.25">
      <c r="A118" s="362">
        <v>47</v>
      </c>
      <c r="B118" s="358" t="s">
        <v>1166</v>
      </c>
      <c r="C118" s="529" t="s">
        <v>831</v>
      </c>
      <c r="D118" s="311" t="s">
        <v>1184</v>
      </c>
      <c r="E118" s="313" t="s">
        <v>1185</v>
      </c>
      <c r="F118" s="368" t="str">
        <f t="shared" si="2"/>
        <v>6.2 Doğal ekosistemlerin ve bitki örtüsünün korunması ve geliştirilmesi 47Hepsi</v>
      </c>
      <c r="G118" s="368" t="s">
        <v>1186</v>
      </c>
      <c r="H118" s="304" t="s">
        <v>875</v>
      </c>
      <c r="I118" s="499" t="s">
        <v>831</v>
      </c>
      <c r="J118" s="604" t="str">
        <f t="shared" si="3"/>
        <v>Sadece arazide/grupta otluk alanlar/meralar veya doğal olmayan çöller varsa cevaplayın --
Otluk alanlar/meralar veya doğal olmayan çöl alanlarında, yakındaki su yollarını erozyona uğratma riski taşıyan büyük çıplak araziler bulunuyor mu?Evet</v>
      </c>
      <c r="K118" s="328" t="s">
        <v>1187</v>
      </c>
    </row>
    <row r="119" spans="1:12" ht="127.5" customHeight="1" x14ac:dyDescent="0.25">
      <c r="A119" s="362">
        <v>47</v>
      </c>
      <c r="B119" s="358" t="s">
        <v>1166</v>
      </c>
      <c r="C119" s="529" t="s">
        <v>831</v>
      </c>
      <c r="D119" s="311" t="s">
        <v>1184</v>
      </c>
      <c r="E119" s="313" t="s">
        <v>1185</v>
      </c>
      <c r="F119" s="368" t="str">
        <f t="shared" si="2"/>
        <v>6.2 Doğal ekosistemlerin ve bitki örtüsünün korunması ve geliştirilmesi 47Hepsi</v>
      </c>
      <c r="G119" s="368" t="s">
        <v>1186</v>
      </c>
      <c r="H119" s="378" t="s">
        <v>868</v>
      </c>
      <c r="I119" s="499" t="s">
        <v>831</v>
      </c>
      <c r="J119" s="604" t="str">
        <f t="shared" si="3"/>
        <v>Sadece arazide/grupta otluk alanlar/meralar veya doğal olmayan çöller varsa cevaplayın --
Otluk alanlar/meralar veya doğal olmayan çöl alanlarında, yakındaki su yollarını erozyona uğratma riski taşıyan büyük çıplak araziler bulunuyor mu?Hayır</v>
      </c>
      <c r="K119" s="328" t="s">
        <v>1188</v>
      </c>
    </row>
    <row r="120" spans="1:12" ht="127.5" customHeight="1" x14ac:dyDescent="0.25">
      <c r="A120" s="362">
        <v>48</v>
      </c>
      <c r="B120" s="358" t="s">
        <v>1166</v>
      </c>
      <c r="C120" s="529" t="s">
        <v>831</v>
      </c>
      <c r="D120" s="311" t="s">
        <v>1189</v>
      </c>
      <c r="E120" s="313" t="s">
        <v>1190</v>
      </c>
      <c r="F120" s="368" t="str">
        <f t="shared" si="2"/>
        <v>6.2 Doğal ekosistemlerin ve bitki örtüsünün korunması ve geliştirilmesi 48Hepsi</v>
      </c>
      <c r="G120" s="368" t="s">
        <v>1191</v>
      </c>
      <c r="H120" s="304" t="s">
        <v>875</v>
      </c>
      <c r="I120" s="499" t="s">
        <v>831</v>
      </c>
      <c r="J120" s="604" t="str">
        <f t="shared" si="3"/>
        <v>Sadece arazide/grupta nadasa bırakılan topraklar varsa cevaplayın --
Kalıcı olarak nadasa bırakılan topraklarda ağaçlar doğal yollardan mı ıslah ediliyor?Evet</v>
      </c>
      <c r="K120" s="333" t="s">
        <v>991</v>
      </c>
    </row>
    <row r="121" spans="1:12" ht="127.5" customHeight="1" x14ac:dyDescent="0.25">
      <c r="A121" s="362">
        <v>48</v>
      </c>
      <c r="B121" s="358" t="s">
        <v>1166</v>
      </c>
      <c r="C121" s="530" t="s">
        <v>831</v>
      </c>
      <c r="D121" s="531" t="s">
        <v>1192</v>
      </c>
      <c r="E121" s="532" t="s">
        <v>1190</v>
      </c>
      <c r="F121" s="368" t="str">
        <f t="shared" si="2"/>
        <v>6.2 Doğal ekosistemlerin ve bitki örtüsünün korunması ve geliştirilmesi 48Hepsi</v>
      </c>
      <c r="G121" s="368" t="s">
        <v>1191</v>
      </c>
      <c r="H121" s="304" t="s">
        <v>868</v>
      </c>
      <c r="I121" s="592" t="s">
        <v>831</v>
      </c>
      <c r="J121" s="604" t="str">
        <f t="shared" si="3"/>
        <v>Sadece arazide/grupta nadasa bırakılan topraklar varsa cevaplayın --
Kalıcı olarak nadasa bırakılan topraklarda ağaçlar doğal yollardan mı ıslah ediliyor?Hayır</v>
      </c>
      <c r="K121" s="327" t="s">
        <v>1193</v>
      </c>
    </row>
    <row r="122" spans="1:12" ht="140.25" x14ac:dyDescent="0.25">
      <c r="A122" s="613">
        <v>49</v>
      </c>
      <c r="B122" s="360" t="s">
        <v>1194</v>
      </c>
      <c r="C122" s="533" t="s">
        <v>831</v>
      </c>
      <c r="D122" s="341"/>
      <c r="E122" s="342" t="s">
        <v>1195</v>
      </c>
      <c r="F122" s="368" t="str">
        <f t="shared" si="2"/>
        <v>İklim Değişikliği 49Hepsi</v>
      </c>
      <c r="G122" s="360" t="s">
        <v>1196</v>
      </c>
      <c r="H122" s="304" t="s">
        <v>1036</v>
      </c>
      <c r="I122" s="534" t="s">
        <v>831</v>
      </c>
      <c r="J122" s="604" t="str">
        <f t="shared" si="3"/>
        <v>Yönetim, amirler ve/veya teknik personel, iklim değişikliğinin geçim kaynakları ve üretim sistemleri üzerinde oluşturduğu riskleri ve etkileri değerlendirme konusunda eğitiliyor mu?hayır</v>
      </c>
      <c r="K122" s="343" t="s">
        <v>1197</v>
      </c>
    </row>
    <row r="123" spans="1:12" ht="140.25" x14ac:dyDescent="0.25">
      <c r="A123" s="613">
        <v>49</v>
      </c>
      <c r="B123" s="360" t="s">
        <v>1194</v>
      </c>
      <c r="C123" s="229" t="s">
        <v>831</v>
      </c>
      <c r="D123" s="314"/>
      <c r="E123" s="313" t="s">
        <v>1195</v>
      </c>
      <c r="F123" s="368" t="str">
        <f t="shared" si="2"/>
        <v>İklim Değişikliği 49Hepsi</v>
      </c>
      <c r="G123" s="360" t="s">
        <v>1196</v>
      </c>
      <c r="H123" s="304" t="s">
        <v>875</v>
      </c>
      <c r="I123" s="521" t="s">
        <v>831</v>
      </c>
      <c r="J123" s="604" t="str">
        <f t="shared" si="3"/>
        <v>Yönetim, amirler ve/veya teknik personel, iklim değişikliğinin geçim kaynakları ve üretim sistemleri üzerinde oluşturduğu riskleri ve etkileri değerlendirme konusunda eğitiliyor mu?Evet</v>
      </c>
      <c r="K123" s="320" t="s">
        <v>991</v>
      </c>
    </row>
    <row r="124" spans="1:12" ht="51" customHeight="1" x14ac:dyDescent="0.25">
      <c r="A124" s="614">
        <v>50</v>
      </c>
      <c r="B124" s="360" t="s">
        <v>1194</v>
      </c>
      <c r="C124" s="535" t="s">
        <v>831</v>
      </c>
      <c r="D124" s="805"/>
      <c r="E124" s="366" t="s">
        <v>1195</v>
      </c>
      <c r="F124" s="368" t="str">
        <f t="shared" si="2"/>
        <v>İklim Değişikliği 50Hepsi</v>
      </c>
      <c r="G124" s="368" t="s">
        <v>1198</v>
      </c>
      <c r="H124" s="371" t="s">
        <v>1036</v>
      </c>
      <c r="I124" s="520" t="s">
        <v>831</v>
      </c>
      <c r="J124" s="604" t="str">
        <f t="shared" si="3"/>
        <v>Yönetim, amirler ve/veya teknik personel, geçim kaynakları ve arazi işletme sistemleri üzerindeki en önemli iklim değişikliği tehditlerini/risklerini/etkilerini (mevcut ve öngörülen) belirledi mi?hayır</v>
      </c>
      <c r="K124" s="615" t="s">
        <v>1199</v>
      </c>
      <c r="L124" s="11"/>
    </row>
    <row r="125" spans="1:12" ht="127.5" customHeight="1" x14ac:dyDescent="0.25">
      <c r="A125" s="614">
        <v>50</v>
      </c>
      <c r="B125" s="360" t="s">
        <v>1194</v>
      </c>
      <c r="C125" s="533" t="s">
        <v>831</v>
      </c>
      <c r="D125" s="806"/>
      <c r="E125" s="344" t="s">
        <v>1195</v>
      </c>
      <c r="F125" s="368" t="str">
        <f t="shared" si="2"/>
        <v>İklim Değişikliği 50Hepsi</v>
      </c>
      <c r="G125" s="368" t="s">
        <v>1198</v>
      </c>
      <c r="H125" s="304" t="s">
        <v>875</v>
      </c>
      <c r="I125" s="521" t="s">
        <v>831</v>
      </c>
      <c r="J125" s="604" t="str">
        <f t="shared" si="3"/>
        <v>Yönetim, amirler ve/veya teknik personel, geçim kaynakları ve arazi işletme sistemleri üzerindeki en önemli iklim değişikliği tehditlerini/risklerini/etkilerini (mevcut ve öngörülen) belirledi mi?Evet</v>
      </c>
      <c r="K125" s="320" t="s">
        <v>991</v>
      </c>
    </row>
    <row r="126" spans="1:12" ht="127.5" customHeight="1" x14ac:dyDescent="0.25">
      <c r="A126" s="614">
        <v>51</v>
      </c>
      <c r="B126" s="360" t="s">
        <v>1194</v>
      </c>
      <c r="C126" s="533" t="s">
        <v>831</v>
      </c>
      <c r="D126" s="807"/>
      <c r="E126" s="344" t="s">
        <v>1195</v>
      </c>
      <c r="F126" s="368" t="str">
        <f t="shared" si="2"/>
        <v>İklim Değişikliği 51Hepsi</v>
      </c>
      <c r="G126" s="368" t="s">
        <v>1200</v>
      </c>
      <c r="H126" s="371" t="s">
        <v>1036</v>
      </c>
      <c r="I126" s="521" t="s">
        <v>831</v>
      </c>
      <c r="J126" s="604" t="str">
        <f t="shared" si="3"/>
        <v>Yönetim, amirler ve/veya teknik personelin, adaptasyon stratejileri geliştirmek ve kullanmak için ilgili iklim değişikliği bilgilerine, becerilerine ve hizmetlerine erişimi var mı?  hayır</v>
      </c>
      <c r="K126" s="323" t="s">
        <v>1201</v>
      </c>
    </row>
    <row r="127" spans="1:12" ht="127.5" customHeight="1" x14ac:dyDescent="0.25">
      <c r="A127" s="614">
        <v>51</v>
      </c>
      <c r="B127" s="360" t="s">
        <v>1194</v>
      </c>
      <c r="C127" s="533" t="s">
        <v>831</v>
      </c>
      <c r="D127" s="808"/>
      <c r="E127" s="344" t="s">
        <v>1195</v>
      </c>
      <c r="F127" s="368" t="str">
        <f t="shared" si="2"/>
        <v>İklim Değişikliği 51Hepsi</v>
      </c>
      <c r="G127" s="368" t="s">
        <v>1200</v>
      </c>
      <c r="H127" s="304" t="s">
        <v>875</v>
      </c>
      <c r="I127" s="521" t="s">
        <v>831</v>
      </c>
      <c r="J127" s="604" t="str">
        <f t="shared" si="3"/>
        <v>Yönetim, amirler ve/veya teknik personelin, adaptasyon stratejileri geliştirmek ve kullanmak için ilgili iklim değişikliği bilgilerine, becerilerine ve hizmetlerine erişimi var mı?  Evet</v>
      </c>
      <c r="K127" s="320" t="s">
        <v>991</v>
      </c>
    </row>
    <row r="128" spans="1:12" ht="127.5" customHeight="1" x14ac:dyDescent="0.25">
      <c r="A128" s="614">
        <v>52</v>
      </c>
      <c r="B128" s="360" t="s">
        <v>1194</v>
      </c>
      <c r="C128" s="519" t="s">
        <v>846</v>
      </c>
      <c r="D128" s="809"/>
      <c r="E128" s="600" t="s">
        <v>1195</v>
      </c>
      <c r="F128" s="368" t="str">
        <f t="shared" si="2"/>
        <v>İklim Değişikliği 52Büyük</v>
      </c>
      <c r="G128" s="536" t="s">
        <v>1202</v>
      </c>
      <c r="H128" s="597" t="s">
        <v>1036</v>
      </c>
      <c r="I128" s="521" t="s">
        <v>831</v>
      </c>
      <c r="J128" s="604" t="str">
        <f t="shared" si="3"/>
        <v>Aşırı hava şartları ve bunların potansiyel etkilerinin (örneğin tahliye planı) üstesinden gelmek için acil durum önlemleri geliştirilmiş ve mevcut mu?hayır</v>
      </c>
      <c r="K128" s="323" t="s">
        <v>1203</v>
      </c>
    </row>
    <row r="129" spans="1:12" ht="127.5" customHeight="1" x14ac:dyDescent="0.25">
      <c r="A129" s="614">
        <v>52</v>
      </c>
      <c r="B129" s="360" t="s">
        <v>1194</v>
      </c>
      <c r="C129" s="519" t="s">
        <v>846</v>
      </c>
      <c r="D129" s="810"/>
      <c r="E129" s="334" t="s">
        <v>1195</v>
      </c>
      <c r="F129" s="368" t="str">
        <f t="shared" si="2"/>
        <v>İklim Değişikliği 52Büyük</v>
      </c>
      <c r="G129" s="536" t="s">
        <v>1202</v>
      </c>
      <c r="H129" s="304" t="s">
        <v>875</v>
      </c>
      <c r="I129" s="520" t="s">
        <v>831</v>
      </c>
      <c r="J129" s="604" t="str">
        <f t="shared" si="3"/>
        <v>Aşırı hava şartları ve bunların potansiyel etkilerinin (örneğin tahliye planı) üstesinden gelmek için acil durum önlemleri geliştirilmiş ve mevcut mu?Evet</v>
      </c>
      <c r="K129" s="333" t="s">
        <v>991</v>
      </c>
    </row>
    <row r="130" spans="1:12" ht="114.75" x14ac:dyDescent="0.25">
      <c r="A130" s="616">
        <v>52</v>
      </c>
      <c r="B130" s="360" t="s">
        <v>1194</v>
      </c>
      <c r="C130" s="525" t="s">
        <v>838</v>
      </c>
      <c r="D130" s="397"/>
      <c r="E130" s="398" t="s">
        <v>1195</v>
      </c>
      <c r="F130" s="537" t="str">
        <f>_xlfn.CONCAT(B130,A130,C130)</f>
        <v>İklim Değişikliği 52Grup Sertifikasyonu</v>
      </c>
      <c r="G130" s="536" t="s">
        <v>1204</v>
      </c>
      <c r="H130" s="399" t="s">
        <v>1036</v>
      </c>
      <c r="I130" s="617" t="s">
        <v>831</v>
      </c>
      <c r="J130" s="604" t="str">
        <f t="shared" si="3"/>
        <v>Aşırı hava şartları ve bunların potansiyel etkilerinin (örneğin tahliye planı) üstesinden gelmeye yönelik acil durum önlemleri grup üreticileri tarafından biliniyor mu?hayır</v>
      </c>
      <c r="K130" s="400" t="s">
        <v>1205</v>
      </c>
      <c r="L130" s="11" t="s">
        <v>1171</v>
      </c>
    </row>
    <row r="131" spans="1:12" ht="191.25" customHeight="1" x14ac:dyDescent="0.25">
      <c r="A131" s="618">
        <v>52</v>
      </c>
      <c r="B131" s="619" t="s">
        <v>1194</v>
      </c>
      <c r="C131" s="620" t="s">
        <v>838</v>
      </c>
      <c r="D131" s="621"/>
      <c r="E131" s="622" t="s">
        <v>1195</v>
      </c>
      <c r="F131" s="623" t="str">
        <f t="shared" si="2"/>
        <v>İklim Değişikliği 52Grup Sertifikasyonu</v>
      </c>
      <c r="G131" s="624" t="s">
        <v>1204</v>
      </c>
      <c r="H131" s="304" t="s">
        <v>875</v>
      </c>
      <c r="I131" s="625" t="s">
        <v>831</v>
      </c>
      <c r="J131" s="604" t="str">
        <f t="shared" si="3"/>
        <v>Aşırı hava şartları ve bunların potansiyel etkilerinin (örneğin tahliye planı) üstesinden gelmeye yönelik acil durum önlemleri grup üreticileri tarafından biliniyor mu?Evet</v>
      </c>
      <c r="K131" s="626" t="s">
        <v>991</v>
      </c>
      <c r="L131" s="11" t="s">
        <v>1171</v>
      </c>
    </row>
  </sheetData>
  <sheetProtection algorithmName="SHA-512" hashValue="Erex+cuGBrPl95HFed7pCi1d3+RLGFoYGEned/vD+BIF6SJOXlyVSvvW2Cuyy8S0nKHkfxe2U+GO4G9w9vwU4Q==" saltValue="gT+TRXADwL4IzZKKrU1dNA==" spinCount="100000" sheet="1" formatColumns="0" formatRows="0"/>
  <mergeCells count="5">
    <mergeCell ref="E85:E86"/>
    <mergeCell ref="E87:E88"/>
    <mergeCell ref="D124:D125"/>
    <mergeCell ref="D126:D127"/>
    <mergeCell ref="D128:D129"/>
  </mergeCells>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0E78E-F9F4-4C04-8988-419D8E847508}">
  <sheetPr>
    <tabColor rgb="FF00B0F0"/>
  </sheetPr>
  <dimension ref="A1"/>
  <sheetViews>
    <sheetView showGridLines="0" workbookViewId="0"/>
  </sheetViews>
  <sheetFormatPr defaultRowHeight="15" x14ac:dyDescent="0.25"/>
  <sheetData/>
  <sheetProtection algorithmName="SHA-512" hashValue="c7zoj1sST6ysKLmwVaI5Q54P1JK751WD67/UbrQkafTX9vkl8GgCiKttT3mjRlcIyiDvLmjJTCROtYXlNK1RuA==" saltValue="Gda4rphNCX6Gpig15yaf7w==" spinCount="100000" sheet="1" objects="1" scenarios="1"/>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53CDF-4360-4D47-8F36-C24102B88AAA}">
  <sheetPr>
    <tabColor rgb="FF00B0F0"/>
  </sheetPr>
  <dimension ref="A1:I143"/>
  <sheetViews>
    <sheetView zoomScale="90" zoomScaleNormal="90" workbookViewId="0"/>
  </sheetViews>
  <sheetFormatPr defaultRowHeight="15" x14ac:dyDescent="0.25"/>
  <cols>
    <col min="1" max="1" width="10.28515625" customWidth="1"/>
    <col min="2" max="2" width="15.7109375" customWidth="1"/>
    <col min="3" max="3" width="21.85546875" customWidth="1"/>
    <col min="4" max="4" width="35.28515625" customWidth="1"/>
    <col min="5" max="5" width="10.85546875" customWidth="1"/>
    <col min="6" max="6" width="96.5703125" customWidth="1"/>
    <col min="7" max="7" width="51.140625" customWidth="1"/>
    <col min="8" max="9" width="9.140625" style="410"/>
  </cols>
  <sheetData>
    <row r="1" spans="1:7" ht="78.75" x14ac:dyDescent="0.25">
      <c r="A1" s="542" t="s">
        <v>923</v>
      </c>
      <c r="B1" s="543" t="s">
        <v>1244</v>
      </c>
      <c r="C1" s="544" t="s">
        <v>981</v>
      </c>
      <c r="D1" s="545" t="s">
        <v>1245</v>
      </c>
      <c r="E1" s="545" t="s">
        <v>1208</v>
      </c>
      <c r="F1" s="543" t="s">
        <v>1246</v>
      </c>
      <c r="G1" s="546" t="s">
        <v>1247</v>
      </c>
    </row>
    <row r="2" spans="1:7" ht="41.25" customHeight="1" x14ac:dyDescent="0.25">
      <c r="A2" s="845">
        <v>1</v>
      </c>
      <c r="B2" s="848" t="s">
        <v>1060</v>
      </c>
      <c r="C2" s="813" t="s">
        <v>1061</v>
      </c>
      <c r="D2" s="649" t="s">
        <v>1248</v>
      </c>
      <c r="E2" s="180" t="s">
        <v>875</v>
      </c>
      <c r="F2" s="180" t="s">
        <v>1249</v>
      </c>
      <c r="G2" s="490"/>
    </row>
    <row r="3" spans="1:7" ht="49.5" customHeight="1" x14ac:dyDescent="0.25">
      <c r="A3" s="845"/>
      <c r="B3" s="849"/>
      <c r="C3" s="825"/>
      <c r="D3" s="650"/>
      <c r="E3" s="180" t="s">
        <v>868</v>
      </c>
      <c r="F3" s="180" t="s">
        <v>1250</v>
      </c>
      <c r="G3" s="490"/>
    </row>
    <row r="4" spans="1:7" ht="85.5" customHeight="1" x14ac:dyDescent="0.25">
      <c r="A4" s="843">
        <v>2</v>
      </c>
      <c r="B4" s="822" t="s">
        <v>1066</v>
      </c>
      <c r="C4" s="817" t="s">
        <v>1251</v>
      </c>
      <c r="D4" s="819" t="s">
        <v>1252</v>
      </c>
      <c r="E4" s="547" t="s">
        <v>875</v>
      </c>
      <c r="F4" s="547" t="s">
        <v>1253</v>
      </c>
      <c r="G4" s="490"/>
    </row>
    <row r="5" spans="1:7" ht="27.75" customHeight="1" x14ac:dyDescent="0.25">
      <c r="A5" s="843"/>
      <c r="B5" s="823"/>
      <c r="C5" s="818"/>
      <c r="D5" s="820"/>
      <c r="E5" s="547" t="s">
        <v>868</v>
      </c>
      <c r="F5" s="547" t="s">
        <v>991</v>
      </c>
      <c r="G5" s="490"/>
    </row>
    <row r="6" spans="1:7" ht="23.25" customHeight="1" x14ac:dyDescent="0.25">
      <c r="A6" s="811">
        <v>3</v>
      </c>
      <c r="B6" s="823"/>
      <c r="C6" s="643" t="s">
        <v>1251</v>
      </c>
      <c r="D6" s="649" t="s">
        <v>1071</v>
      </c>
      <c r="E6" s="180" t="s">
        <v>875</v>
      </c>
      <c r="F6" s="630" t="s">
        <v>991</v>
      </c>
      <c r="G6" s="490"/>
    </row>
    <row r="7" spans="1:7" ht="32.25" customHeight="1" x14ac:dyDescent="0.25">
      <c r="A7" s="821"/>
      <c r="B7" s="823"/>
      <c r="C7" s="644"/>
      <c r="D7" s="650"/>
      <c r="E7" s="180" t="s">
        <v>868</v>
      </c>
      <c r="F7" s="186" t="s">
        <v>1072</v>
      </c>
      <c r="G7" s="490"/>
    </row>
    <row r="8" spans="1:7" ht="23.25" customHeight="1" x14ac:dyDescent="0.25">
      <c r="A8" s="850">
        <v>4</v>
      </c>
      <c r="B8" s="823"/>
      <c r="C8" s="817" t="s">
        <v>1073</v>
      </c>
      <c r="D8" s="853" t="s">
        <v>1254</v>
      </c>
      <c r="E8" s="547" t="s">
        <v>875</v>
      </c>
      <c r="F8" s="548" t="s">
        <v>991</v>
      </c>
      <c r="G8" s="490"/>
    </row>
    <row r="9" spans="1:7" ht="15" customHeight="1" x14ac:dyDescent="0.25">
      <c r="A9" s="851"/>
      <c r="B9" s="823"/>
      <c r="C9" s="844"/>
      <c r="D9" s="854"/>
      <c r="E9" s="828" t="s">
        <v>1255</v>
      </c>
      <c r="F9" s="846" t="s">
        <v>1077</v>
      </c>
      <c r="G9" s="490"/>
    </row>
    <row r="10" spans="1:7" ht="54" customHeight="1" x14ac:dyDescent="0.25">
      <c r="A10" s="852"/>
      <c r="B10" s="823"/>
      <c r="C10" s="818"/>
      <c r="D10" s="855"/>
      <c r="E10" s="829"/>
      <c r="F10" s="847"/>
      <c r="G10" s="490"/>
    </row>
    <row r="11" spans="1:7" ht="22.5" customHeight="1" x14ac:dyDescent="0.25">
      <c r="A11" s="811">
        <v>5</v>
      </c>
      <c r="B11" s="823"/>
      <c r="C11" s="813" t="s">
        <v>1073</v>
      </c>
      <c r="D11" s="649" t="s">
        <v>1256</v>
      </c>
      <c r="E11" s="180" t="s">
        <v>875</v>
      </c>
      <c r="F11" s="631" t="s">
        <v>991</v>
      </c>
      <c r="G11" s="490"/>
    </row>
    <row r="12" spans="1:7" ht="108" customHeight="1" x14ac:dyDescent="0.25">
      <c r="A12" s="821"/>
      <c r="B12" s="823"/>
      <c r="C12" s="825"/>
      <c r="D12" s="650"/>
      <c r="E12" s="180" t="s">
        <v>868</v>
      </c>
      <c r="F12" s="632" t="s">
        <v>1257</v>
      </c>
      <c r="G12" s="490"/>
    </row>
    <row r="13" spans="1:7" ht="31.5" customHeight="1" x14ac:dyDescent="0.25">
      <c r="A13" s="843">
        <v>6</v>
      </c>
      <c r="B13" s="823"/>
      <c r="C13" s="817" t="s">
        <v>1078</v>
      </c>
      <c r="D13" s="819" t="s">
        <v>1082</v>
      </c>
      <c r="E13" s="633" t="s">
        <v>875</v>
      </c>
      <c r="F13" s="549" t="s">
        <v>1258</v>
      </c>
      <c r="G13" s="490"/>
    </row>
    <row r="14" spans="1:7" ht="125.25" customHeight="1" x14ac:dyDescent="0.25">
      <c r="A14" s="843"/>
      <c r="B14" s="823"/>
      <c r="C14" s="818"/>
      <c r="D14" s="820"/>
      <c r="E14" s="547" t="s">
        <v>868</v>
      </c>
      <c r="F14" s="550" t="s">
        <v>1259</v>
      </c>
      <c r="G14" s="490"/>
    </row>
    <row r="15" spans="1:7" ht="42.75" customHeight="1" x14ac:dyDescent="0.25">
      <c r="A15" s="845">
        <v>7</v>
      </c>
      <c r="B15" s="823"/>
      <c r="C15" s="813" t="s">
        <v>1086</v>
      </c>
      <c r="D15" s="649" t="s">
        <v>1260</v>
      </c>
      <c r="E15" s="180" t="s">
        <v>875</v>
      </c>
      <c r="F15" s="180" t="s">
        <v>1261</v>
      </c>
      <c r="G15" s="490"/>
    </row>
    <row r="16" spans="1:7" ht="112.5" customHeight="1" x14ac:dyDescent="0.25">
      <c r="A16" s="845"/>
      <c r="B16" s="823"/>
      <c r="C16" s="839"/>
      <c r="D16" s="669"/>
      <c r="E16" s="643" t="s">
        <v>1255</v>
      </c>
      <c r="F16" s="643" t="s">
        <v>1262</v>
      </c>
      <c r="G16" s="490"/>
    </row>
    <row r="17" spans="1:7" ht="52.5" customHeight="1" x14ac:dyDescent="0.25">
      <c r="A17" s="845"/>
      <c r="B17" s="823"/>
      <c r="C17" s="825"/>
      <c r="D17" s="650"/>
      <c r="E17" s="644"/>
      <c r="F17" s="644"/>
      <c r="G17" s="490"/>
    </row>
    <row r="18" spans="1:7" x14ac:dyDescent="0.25">
      <c r="A18" s="843">
        <v>8</v>
      </c>
      <c r="B18" s="823"/>
      <c r="C18" s="817" t="s">
        <v>1095</v>
      </c>
      <c r="D18" s="819" t="s">
        <v>1103</v>
      </c>
      <c r="E18" s="828" t="s">
        <v>875</v>
      </c>
      <c r="F18" s="828" t="s">
        <v>1263</v>
      </c>
      <c r="G18" s="490"/>
    </row>
    <row r="19" spans="1:7" ht="25.5" customHeight="1" x14ac:dyDescent="0.25">
      <c r="A19" s="843"/>
      <c r="B19" s="823"/>
      <c r="C19" s="844"/>
      <c r="D19" s="831"/>
      <c r="E19" s="829"/>
      <c r="F19" s="829"/>
      <c r="G19" s="490"/>
    </row>
    <row r="20" spans="1:7" ht="25.5" customHeight="1" x14ac:dyDescent="0.25">
      <c r="A20" s="843"/>
      <c r="B20" s="823"/>
      <c r="C20" s="844"/>
      <c r="D20" s="831"/>
      <c r="E20" s="828" t="s">
        <v>868</v>
      </c>
      <c r="F20" s="828" t="s">
        <v>1264</v>
      </c>
      <c r="G20" s="490"/>
    </row>
    <row r="21" spans="1:7" ht="36" customHeight="1" x14ac:dyDescent="0.25">
      <c r="A21" s="843"/>
      <c r="B21" s="823"/>
      <c r="C21" s="818"/>
      <c r="D21" s="820"/>
      <c r="E21" s="829"/>
      <c r="F21" s="829"/>
      <c r="G21" s="490"/>
    </row>
    <row r="22" spans="1:7" ht="81" customHeight="1" x14ac:dyDescent="0.25">
      <c r="A22" s="811">
        <v>9</v>
      </c>
      <c r="B22" s="823"/>
      <c r="C22" s="813" t="s">
        <v>1105</v>
      </c>
      <c r="D22" s="649" t="s">
        <v>1265</v>
      </c>
      <c r="E22" s="643" t="s">
        <v>875</v>
      </c>
      <c r="F22" s="643" t="s">
        <v>1266</v>
      </c>
      <c r="G22" s="490"/>
    </row>
    <row r="23" spans="1:7" ht="72.75" customHeight="1" x14ac:dyDescent="0.25">
      <c r="A23" s="838"/>
      <c r="B23" s="823"/>
      <c r="C23" s="839"/>
      <c r="D23" s="669"/>
      <c r="E23" s="644"/>
      <c r="F23" s="840"/>
      <c r="G23" s="490"/>
    </row>
    <row r="24" spans="1:7" ht="53.25" customHeight="1" x14ac:dyDescent="0.25">
      <c r="A24" s="838"/>
      <c r="B24" s="823"/>
      <c r="C24" s="839"/>
      <c r="D24" s="669"/>
      <c r="E24" s="643" t="s">
        <v>1255</v>
      </c>
      <c r="F24" s="842" t="s">
        <v>1267</v>
      </c>
      <c r="G24" s="490"/>
    </row>
    <row r="25" spans="1:7" ht="29.25" customHeight="1" x14ac:dyDescent="0.25">
      <c r="A25" s="835"/>
      <c r="B25" s="823"/>
      <c r="C25" s="839"/>
      <c r="D25" s="669"/>
      <c r="E25" s="841"/>
      <c r="F25" s="841"/>
      <c r="G25" s="490"/>
    </row>
    <row r="26" spans="1:7" ht="207.75" customHeight="1" x14ac:dyDescent="0.25">
      <c r="A26" s="832">
        <v>10</v>
      </c>
      <c r="B26" s="823"/>
      <c r="C26" s="833" t="s">
        <v>1114</v>
      </c>
      <c r="D26" s="834" t="s">
        <v>1268</v>
      </c>
      <c r="E26" s="603" t="s">
        <v>875</v>
      </c>
      <c r="F26" s="549" t="s">
        <v>1269</v>
      </c>
      <c r="G26" s="490"/>
    </row>
    <row r="27" spans="1:7" ht="19.5" customHeight="1" x14ac:dyDescent="0.25">
      <c r="A27" s="832"/>
      <c r="B27" s="823"/>
      <c r="C27" s="833"/>
      <c r="D27" s="834"/>
      <c r="E27" s="833" t="s">
        <v>868</v>
      </c>
      <c r="F27" s="833" t="s">
        <v>991</v>
      </c>
      <c r="G27" s="490"/>
    </row>
    <row r="28" spans="1:7" ht="2.25" customHeight="1" x14ac:dyDescent="0.25">
      <c r="A28" s="827"/>
      <c r="B28" s="823"/>
      <c r="C28" s="833"/>
      <c r="D28" s="834"/>
      <c r="E28" s="833"/>
      <c r="F28" s="833"/>
      <c r="G28" s="490"/>
    </row>
    <row r="29" spans="1:7" ht="107.25" customHeight="1" x14ac:dyDescent="0.25">
      <c r="A29" s="811">
        <v>11</v>
      </c>
      <c r="B29" s="823"/>
      <c r="C29" s="836" t="s">
        <v>1119</v>
      </c>
      <c r="D29" s="669" t="s">
        <v>1270</v>
      </c>
      <c r="E29" s="601" t="s">
        <v>875</v>
      </c>
      <c r="F29" s="551" t="s">
        <v>1271</v>
      </c>
      <c r="G29" s="490"/>
    </row>
    <row r="30" spans="1:7" ht="22.5" customHeight="1" x14ac:dyDescent="0.25">
      <c r="A30" s="835"/>
      <c r="B30" s="823"/>
      <c r="C30" s="658"/>
      <c r="D30" s="837"/>
      <c r="E30" s="180" t="s">
        <v>868</v>
      </c>
      <c r="F30" s="634" t="s">
        <v>991</v>
      </c>
      <c r="G30" s="490"/>
    </row>
    <row r="31" spans="1:7" ht="47.25" customHeight="1" x14ac:dyDescent="0.25">
      <c r="A31" s="830">
        <v>12</v>
      </c>
      <c r="B31" s="823"/>
      <c r="C31" s="817" t="s">
        <v>1124</v>
      </c>
      <c r="D31" s="831" t="s">
        <v>1125</v>
      </c>
      <c r="E31" s="633" t="s">
        <v>1272</v>
      </c>
      <c r="F31" s="603" t="s">
        <v>1273</v>
      </c>
      <c r="G31" s="490"/>
    </row>
    <row r="32" spans="1:7" ht="30.75" customHeight="1" x14ac:dyDescent="0.25">
      <c r="A32" s="827"/>
      <c r="B32" s="823"/>
      <c r="C32" s="818"/>
      <c r="D32" s="820"/>
      <c r="E32" s="633" t="s">
        <v>868</v>
      </c>
      <c r="F32" s="552" t="s">
        <v>991</v>
      </c>
      <c r="G32" s="490"/>
    </row>
    <row r="33" spans="1:7" ht="63.75" x14ac:dyDescent="0.25">
      <c r="A33" s="811">
        <v>13</v>
      </c>
      <c r="B33" s="823"/>
      <c r="C33" s="813" t="s">
        <v>1127</v>
      </c>
      <c r="D33" s="649" t="s">
        <v>1274</v>
      </c>
      <c r="E33" s="635" t="s">
        <v>875</v>
      </c>
      <c r="F33" s="92" t="s">
        <v>1275</v>
      </c>
      <c r="G33" s="490"/>
    </row>
    <row r="34" spans="1:7" ht="27.75" customHeight="1" x14ac:dyDescent="0.25">
      <c r="A34" s="821"/>
      <c r="B34" s="823"/>
      <c r="C34" s="825"/>
      <c r="D34" s="650"/>
      <c r="E34" s="635" t="s">
        <v>868</v>
      </c>
      <c r="F34" s="92" t="s">
        <v>991</v>
      </c>
      <c r="G34" s="490"/>
    </row>
    <row r="35" spans="1:7" ht="64.5" customHeight="1" x14ac:dyDescent="0.25">
      <c r="A35" s="816">
        <v>14</v>
      </c>
      <c r="B35" s="823"/>
      <c r="C35" s="817" t="s">
        <v>1130</v>
      </c>
      <c r="D35" s="819" t="s">
        <v>1276</v>
      </c>
      <c r="E35" s="633" t="s">
        <v>875</v>
      </c>
      <c r="F35" s="549" t="s">
        <v>1277</v>
      </c>
      <c r="G35" s="490"/>
    </row>
    <row r="36" spans="1:7" ht="24" customHeight="1" x14ac:dyDescent="0.25">
      <c r="A36" s="816"/>
      <c r="B36" s="823"/>
      <c r="C36" s="818"/>
      <c r="D36" s="820"/>
      <c r="E36" s="633" t="s">
        <v>868</v>
      </c>
      <c r="F36" s="549" t="s">
        <v>991</v>
      </c>
      <c r="G36" s="490"/>
    </row>
    <row r="37" spans="1:7" ht="25.5" customHeight="1" x14ac:dyDescent="0.25">
      <c r="A37" s="811">
        <v>15</v>
      </c>
      <c r="B37" s="822" t="s">
        <v>1278</v>
      </c>
      <c r="C37" s="813" t="s">
        <v>1134</v>
      </c>
      <c r="D37" s="649" t="s">
        <v>1279</v>
      </c>
      <c r="E37" s="635" t="s">
        <v>875</v>
      </c>
      <c r="F37" s="636" t="s">
        <v>1136</v>
      </c>
      <c r="G37" s="490"/>
    </row>
    <row r="38" spans="1:7" ht="69" customHeight="1" x14ac:dyDescent="0.25">
      <c r="A38" s="821"/>
      <c r="B38" s="823"/>
      <c r="C38" s="825"/>
      <c r="D38" s="650"/>
      <c r="E38" s="635" t="s">
        <v>868</v>
      </c>
      <c r="F38" s="92" t="s">
        <v>1280</v>
      </c>
      <c r="G38" s="490"/>
    </row>
    <row r="39" spans="1:7" ht="27" customHeight="1" x14ac:dyDescent="0.25">
      <c r="A39" s="826">
        <v>16</v>
      </c>
      <c r="B39" s="823"/>
      <c r="C39" s="828" t="s">
        <v>1141</v>
      </c>
      <c r="D39" s="819" t="s">
        <v>1281</v>
      </c>
      <c r="E39" s="633" t="s">
        <v>875</v>
      </c>
      <c r="F39" s="549" t="s">
        <v>991</v>
      </c>
      <c r="G39" s="490"/>
    </row>
    <row r="40" spans="1:7" ht="125.25" customHeight="1" x14ac:dyDescent="0.25">
      <c r="A40" s="827"/>
      <c r="B40" s="823"/>
      <c r="C40" s="829"/>
      <c r="D40" s="820"/>
      <c r="E40" s="633" t="s">
        <v>868</v>
      </c>
      <c r="F40" s="553" t="s">
        <v>1282</v>
      </c>
      <c r="G40" s="490"/>
    </row>
    <row r="41" spans="1:7" ht="41.25" customHeight="1" x14ac:dyDescent="0.25">
      <c r="A41" s="811">
        <v>17</v>
      </c>
      <c r="B41" s="823"/>
      <c r="C41" s="813" t="s">
        <v>1283</v>
      </c>
      <c r="D41" s="649" t="s">
        <v>1284</v>
      </c>
      <c r="E41" s="635" t="s">
        <v>875</v>
      </c>
      <c r="F41" s="92" t="s">
        <v>1285</v>
      </c>
      <c r="G41" s="490"/>
    </row>
    <row r="42" spans="1:7" ht="60" customHeight="1" thickBot="1" x14ac:dyDescent="0.3">
      <c r="A42" s="812"/>
      <c r="B42" s="824"/>
      <c r="C42" s="814"/>
      <c r="D42" s="815"/>
      <c r="E42" s="637" t="s">
        <v>868</v>
      </c>
      <c r="F42" s="638" t="s">
        <v>1286</v>
      </c>
      <c r="G42" s="639"/>
    </row>
    <row r="43" spans="1:7" x14ac:dyDescent="0.25">
      <c r="A43" s="109"/>
      <c r="B43" s="109"/>
      <c r="C43" s="109"/>
      <c r="D43" s="109"/>
      <c r="E43" s="109"/>
      <c r="F43" s="109"/>
    </row>
    <row r="44" spans="1:7" x14ac:dyDescent="0.25">
      <c r="A44" s="109"/>
      <c r="B44" s="109"/>
      <c r="C44" s="109"/>
      <c r="D44" s="109"/>
      <c r="E44" s="109"/>
      <c r="F44" s="109"/>
    </row>
    <row r="45" spans="1:7" x14ac:dyDescent="0.25">
      <c r="A45" s="109"/>
      <c r="B45" s="109"/>
      <c r="C45" s="109"/>
      <c r="D45" s="109"/>
      <c r="E45" s="109"/>
      <c r="F45" s="109"/>
    </row>
    <row r="46" spans="1:7" x14ac:dyDescent="0.25">
      <c r="A46" s="109"/>
      <c r="B46" s="109"/>
      <c r="C46" s="109"/>
      <c r="D46" s="109"/>
      <c r="E46" s="109"/>
      <c r="F46" s="109"/>
    </row>
    <row r="47" spans="1:7" x14ac:dyDescent="0.25">
      <c r="A47" s="109"/>
      <c r="B47" s="109"/>
      <c r="C47" s="109"/>
      <c r="D47" s="109"/>
      <c r="E47" s="109"/>
      <c r="F47" s="109"/>
    </row>
    <row r="48" spans="1:7" x14ac:dyDescent="0.25">
      <c r="A48" s="109"/>
      <c r="B48" s="109"/>
      <c r="C48" s="109"/>
      <c r="D48" s="109"/>
      <c r="E48" s="109"/>
      <c r="F48" s="109"/>
    </row>
    <row r="49" spans="1:6" x14ac:dyDescent="0.25">
      <c r="A49" s="109"/>
      <c r="B49" s="109"/>
      <c r="C49" s="109"/>
      <c r="D49" s="109"/>
      <c r="E49" s="109"/>
      <c r="F49" s="109"/>
    </row>
    <row r="50" spans="1:6" x14ac:dyDescent="0.25">
      <c r="A50" s="109"/>
      <c r="B50" s="109"/>
      <c r="C50" s="109"/>
      <c r="D50" s="109"/>
      <c r="E50" s="109"/>
      <c r="F50" s="109"/>
    </row>
    <row r="51" spans="1:6" x14ac:dyDescent="0.25">
      <c r="A51" s="109"/>
      <c r="B51" s="109"/>
      <c r="C51" s="109"/>
      <c r="D51" s="109"/>
      <c r="E51" s="109"/>
      <c r="F51" s="109"/>
    </row>
    <row r="52" spans="1:6" x14ac:dyDescent="0.25">
      <c r="A52" s="109"/>
      <c r="B52" s="109"/>
      <c r="C52" s="109"/>
      <c r="D52" s="109"/>
      <c r="E52" s="109"/>
      <c r="F52" s="109"/>
    </row>
    <row r="53" spans="1:6" x14ac:dyDescent="0.25">
      <c r="A53" s="109"/>
      <c r="B53" s="109"/>
      <c r="C53" s="109"/>
      <c r="D53" s="109"/>
      <c r="E53" s="109"/>
      <c r="F53" s="109"/>
    </row>
    <row r="54" spans="1:6" x14ac:dyDescent="0.25">
      <c r="A54" s="109"/>
      <c r="B54" s="109"/>
      <c r="C54" s="109"/>
      <c r="D54" s="109"/>
      <c r="E54" s="109"/>
      <c r="F54" s="109"/>
    </row>
    <row r="55" spans="1:6" x14ac:dyDescent="0.25">
      <c r="A55" s="109"/>
      <c r="B55" s="109"/>
      <c r="C55" s="109"/>
      <c r="D55" s="109"/>
      <c r="E55" s="109"/>
      <c r="F55" s="109"/>
    </row>
    <row r="56" spans="1:6" x14ac:dyDescent="0.25">
      <c r="A56" s="109"/>
      <c r="B56" s="109"/>
      <c r="C56" s="109"/>
      <c r="D56" s="109"/>
      <c r="E56" s="109"/>
      <c r="F56" s="109"/>
    </row>
    <row r="57" spans="1:6" x14ac:dyDescent="0.25">
      <c r="A57" s="109"/>
      <c r="B57" s="109"/>
      <c r="C57" s="109"/>
      <c r="D57" s="109"/>
      <c r="E57" s="109"/>
      <c r="F57" s="109"/>
    </row>
    <row r="58" spans="1:6" x14ac:dyDescent="0.25">
      <c r="A58" s="109"/>
      <c r="B58" s="109"/>
      <c r="C58" s="109"/>
      <c r="D58" s="109"/>
      <c r="E58" s="109"/>
      <c r="F58" s="109"/>
    </row>
    <row r="59" spans="1:6" x14ac:dyDescent="0.25">
      <c r="A59" s="109"/>
      <c r="B59" s="109"/>
      <c r="C59" s="109"/>
      <c r="D59" s="109"/>
      <c r="E59" s="109"/>
      <c r="F59" s="109"/>
    </row>
    <row r="60" spans="1:6" x14ac:dyDescent="0.25">
      <c r="A60" s="109"/>
      <c r="B60" s="109"/>
      <c r="C60" s="109"/>
      <c r="D60" s="109"/>
      <c r="E60" s="109"/>
      <c r="F60" s="109"/>
    </row>
    <row r="61" spans="1:6" x14ac:dyDescent="0.25">
      <c r="A61" s="109"/>
      <c r="B61" s="109"/>
      <c r="C61" s="109"/>
      <c r="D61" s="109"/>
      <c r="E61" s="109"/>
      <c r="F61" s="109"/>
    </row>
    <row r="62" spans="1:6" x14ac:dyDescent="0.25">
      <c r="A62" s="109"/>
      <c r="B62" s="109"/>
      <c r="C62" s="109"/>
      <c r="D62" s="109"/>
      <c r="E62" s="109"/>
      <c r="F62" s="109"/>
    </row>
    <row r="63" spans="1:6" x14ac:dyDescent="0.25">
      <c r="A63" s="109"/>
      <c r="B63" s="109"/>
      <c r="C63" s="109"/>
      <c r="D63" s="109"/>
      <c r="E63" s="109"/>
      <c r="F63" s="109"/>
    </row>
    <row r="64" spans="1:6" x14ac:dyDescent="0.25">
      <c r="A64" s="109"/>
      <c r="B64" s="109"/>
      <c r="C64" s="109"/>
      <c r="D64" s="109"/>
      <c r="E64" s="109"/>
      <c r="F64" s="109"/>
    </row>
    <row r="65" spans="1:6" x14ac:dyDescent="0.25">
      <c r="A65" s="109"/>
      <c r="B65" s="109"/>
      <c r="C65" s="109"/>
      <c r="D65" s="109"/>
      <c r="E65" s="109"/>
      <c r="F65" s="109"/>
    </row>
    <row r="66" spans="1:6" x14ac:dyDescent="0.25">
      <c r="A66" s="109"/>
      <c r="B66" s="109"/>
      <c r="C66" s="109"/>
      <c r="D66" s="109"/>
      <c r="E66" s="109"/>
      <c r="F66" s="109"/>
    </row>
    <row r="67" spans="1:6" x14ac:dyDescent="0.25">
      <c r="A67" s="109"/>
      <c r="B67" s="109"/>
      <c r="C67" s="109"/>
      <c r="D67" s="109"/>
      <c r="E67" s="109"/>
      <c r="F67" s="109"/>
    </row>
    <row r="68" spans="1:6" x14ac:dyDescent="0.25">
      <c r="A68" s="109"/>
      <c r="B68" s="109"/>
      <c r="C68" s="109"/>
      <c r="D68" s="109"/>
      <c r="E68" s="109"/>
      <c r="F68" s="109"/>
    </row>
    <row r="69" spans="1:6" x14ac:dyDescent="0.25">
      <c r="A69" s="109"/>
      <c r="B69" s="109"/>
      <c r="C69" s="109"/>
      <c r="D69" s="109"/>
      <c r="E69" s="109"/>
      <c r="F69" s="109"/>
    </row>
    <row r="70" spans="1:6" x14ac:dyDescent="0.25">
      <c r="A70" s="109"/>
      <c r="B70" s="109"/>
      <c r="C70" s="109"/>
      <c r="D70" s="109"/>
      <c r="E70" s="109"/>
      <c r="F70" s="109"/>
    </row>
    <row r="71" spans="1:6" x14ac:dyDescent="0.25">
      <c r="A71" s="109"/>
      <c r="B71" s="109"/>
      <c r="C71" s="109"/>
      <c r="D71" s="109"/>
      <c r="E71" s="109"/>
      <c r="F71" s="109"/>
    </row>
    <row r="72" spans="1:6" x14ac:dyDescent="0.25">
      <c r="A72" s="109"/>
      <c r="B72" s="109"/>
      <c r="C72" s="109"/>
      <c r="D72" s="109"/>
      <c r="E72" s="109"/>
      <c r="F72" s="109"/>
    </row>
    <row r="73" spans="1:6" x14ac:dyDescent="0.25">
      <c r="A73" s="109"/>
      <c r="B73" s="109"/>
      <c r="C73" s="109"/>
      <c r="D73" s="109"/>
      <c r="E73" s="109"/>
      <c r="F73" s="109"/>
    </row>
    <row r="74" spans="1:6" x14ac:dyDescent="0.25">
      <c r="A74" s="109"/>
      <c r="B74" s="109"/>
      <c r="C74" s="109"/>
      <c r="D74" s="109"/>
      <c r="E74" s="109"/>
      <c r="F74" s="109"/>
    </row>
    <row r="75" spans="1:6" x14ac:dyDescent="0.25">
      <c r="A75" s="109"/>
      <c r="B75" s="109"/>
      <c r="C75" s="109"/>
      <c r="D75" s="109"/>
      <c r="E75" s="109"/>
      <c r="F75" s="109"/>
    </row>
    <row r="76" spans="1:6" x14ac:dyDescent="0.25">
      <c r="A76" s="109"/>
      <c r="B76" s="109"/>
      <c r="C76" s="109"/>
      <c r="D76" s="109"/>
      <c r="E76" s="109"/>
      <c r="F76" s="109"/>
    </row>
    <row r="77" spans="1:6" x14ac:dyDescent="0.25">
      <c r="A77" s="109"/>
      <c r="B77" s="109"/>
      <c r="C77" s="109"/>
      <c r="D77" s="109"/>
      <c r="E77" s="109"/>
      <c r="F77" s="109"/>
    </row>
    <row r="78" spans="1:6" x14ac:dyDescent="0.25">
      <c r="A78" s="109"/>
      <c r="B78" s="109"/>
      <c r="C78" s="109"/>
      <c r="D78" s="109"/>
      <c r="E78" s="109"/>
      <c r="F78" s="109"/>
    </row>
    <row r="79" spans="1:6" x14ac:dyDescent="0.25">
      <c r="A79" s="109"/>
      <c r="B79" s="109"/>
      <c r="C79" s="109"/>
      <c r="D79" s="109"/>
      <c r="E79" s="109"/>
      <c r="F79" s="109"/>
    </row>
    <row r="80" spans="1:6" x14ac:dyDescent="0.25">
      <c r="A80" s="109"/>
      <c r="B80" s="109"/>
      <c r="C80" s="109"/>
      <c r="D80" s="109"/>
      <c r="E80" s="109"/>
      <c r="F80" s="109"/>
    </row>
    <row r="81" spans="1:6" x14ac:dyDescent="0.25">
      <c r="A81" s="109"/>
      <c r="B81" s="109"/>
      <c r="C81" s="109"/>
      <c r="D81" s="109"/>
      <c r="E81" s="109"/>
      <c r="F81" s="109"/>
    </row>
    <row r="82" spans="1:6" x14ac:dyDescent="0.25">
      <c r="A82" s="109"/>
      <c r="B82" s="109"/>
      <c r="C82" s="109"/>
      <c r="D82" s="109"/>
      <c r="E82" s="109"/>
      <c r="F82" s="109"/>
    </row>
    <row r="83" spans="1:6" x14ac:dyDescent="0.25">
      <c r="A83" s="109"/>
      <c r="B83" s="109"/>
      <c r="C83" s="109"/>
      <c r="D83" s="109"/>
      <c r="E83" s="109"/>
      <c r="F83" s="109"/>
    </row>
    <row r="84" spans="1:6" x14ac:dyDescent="0.25">
      <c r="A84" s="109"/>
      <c r="B84" s="109"/>
      <c r="C84" s="109"/>
      <c r="D84" s="109"/>
      <c r="E84" s="109"/>
      <c r="F84" s="109"/>
    </row>
    <row r="85" spans="1:6" x14ac:dyDescent="0.25">
      <c r="A85" s="109"/>
      <c r="B85" s="109"/>
      <c r="C85" s="109"/>
      <c r="D85" s="109"/>
      <c r="E85" s="109"/>
      <c r="F85" s="109"/>
    </row>
    <row r="86" spans="1:6" x14ac:dyDescent="0.25">
      <c r="A86" s="109"/>
      <c r="B86" s="109"/>
      <c r="C86" s="109"/>
      <c r="D86" s="109"/>
      <c r="E86" s="109"/>
      <c r="F86" s="109"/>
    </row>
    <row r="87" spans="1:6" x14ac:dyDescent="0.25">
      <c r="A87" s="109"/>
      <c r="B87" s="109"/>
      <c r="C87" s="109"/>
      <c r="D87" s="109"/>
      <c r="E87" s="109"/>
      <c r="F87" s="109"/>
    </row>
    <row r="88" spans="1:6" x14ac:dyDescent="0.25">
      <c r="A88" s="109"/>
      <c r="B88" s="109"/>
      <c r="C88" s="109"/>
      <c r="D88" s="109"/>
      <c r="E88" s="109"/>
      <c r="F88" s="109"/>
    </row>
    <row r="89" spans="1:6" x14ac:dyDescent="0.25">
      <c r="A89" s="109"/>
      <c r="B89" s="109"/>
      <c r="C89" s="109"/>
      <c r="D89" s="109"/>
      <c r="E89" s="109"/>
      <c r="F89" s="109"/>
    </row>
    <row r="90" spans="1:6" x14ac:dyDescent="0.25">
      <c r="A90" s="109"/>
      <c r="B90" s="109"/>
      <c r="C90" s="109"/>
      <c r="D90" s="109"/>
      <c r="E90" s="109"/>
      <c r="F90" s="109"/>
    </row>
    <row r="91" spans="1:6" x14ac:dyDescent="0.25">
      <c r="A91" s="109"/>
      <c r="B91" s="109"/>
      <c r="C91" s="109"/>
      <c r="D91" s="109"/>
      <c r="E91" s="109"/>
      <c r="F91" s="109"/>
    </row>
    <row r="92" spans="1:6" x14ac:dyDescent="0.25">
      <c r="A92" s="109"/>
      <c r="B92" s="109"/>
      <c r="C92" s="109"/>
      <c r="D92" s="109"/>
      <c r="E92" s="109"/>
      <c r="F92" s="109"/>
    </row>
    <row r="93" spans="1:6" x14ac:dyDescent="0.25">
      <c r="A93" s="109"/>
      <c r="B93" s="109"/>
      <c r="C93" s="109"/>
      <c r="D93" s="109"/>
      <c r="E93" s="109"/>
      <c r="F93" s="109"/>
    </row>
    <row r="94" spans="1:6" x14ac:dyDescent="0.25">
      <c r="A94" s="109"/>
      <c r="B94" s="109"/>
      <c r="C94" s="109"/>
      <c r="D94" s="109"/>
      <c r="E94" s="109"/>
      <c r="F94" s="109"/>
    </row>
    <row r="95" spans="1:6" x14ac:dyDescent="0.25">
      <c r="A95" s="109"/>
      <c r="B95" s="109"/>
      <c r="C95" s="109"/>
      <c r="D95" s="109"/>
      <c r="E95" s="109"/>
      <c r="F95" s="109"/>
    </row>
    <row r="96" spans="1:6" x14ac:dyDescent="0.25">
      <c r="A96" s="109"/>
      <c r="B96" s="109"/>
      <c r="C96" s="109"/>
      <c r="D96" s="109"/>
      <c r="E96" s="109"/>
      <c r="F96" s="109"/>
    </row>
    <row r="97" spans="1:6" x14ac:dyDescent="0.25">
      <c r="A97" s="109"/>
      <c r="B97" s="109"/>
      <c r="C97" s="109"/>
      <c r="D97" s="109"/>
      <c r="E97" s="109"/>
      <c r="F97" s="109"/>
    </row>
    <row r="98" spans="1:6" x14ac:dyDescent="0.25">
      <c r="A98" s="109"/>
      <c r="B98" s="109"/>
      <c r="C98" s="109"/>
      <c r="D98" s="109"/>
      <c r="E98" s="109"/>
      <c r="F98" s="109"/>
    </row>
    <row r="99" spans="1:6" x14ac:dyDescent="0.25">
      <c r="A99" s="109"/>
      <c r="B99" s="109"/>
      <c r="C99" s="109"/>
      <c r="D99" s="109"/>
      <c r="E99" s="109"/>
      <c r="F99" s="109"/>
    </row>
    <row r="100" spans="1:6" x14ac:dyDescent="0.25">
      <c r="A100" s="109"/>
      <c r="B100" s="109"/>
      <c r="C100" s="109"/>
      <c r="D100" s="109"/>
      <c r="E100" s="109"/>
      <c r="F100" s="109"/>
    </row>
    <row r="101" spans="1:6" x14ac:dyDescent="0.25">
      <c r="A101" s="109"/>
      <c r="B101" s="109"/>
      <c r="C101" s="109"/>
      <c r="D101" s="109"/>
      <c r="E101" s="109"/>
      <c r="F101" s="109"/>
    </row>
    <row r="102" spans="1:6" x14ac:dyDescent="0.25">
      <c r="A102" s="109"/>
      <c r="B102" s="109"/>
      <c r="C102" s="109"/>
      <c r="D102" s="109"/>
      <c r="E102" s="109"/>
      <c r="F102" s="109"/>
    </row>
    <row r="103" spans="1:6" x14ac:dyDescent="0.25">
      <c r="A103" s="109"/>
      <c r="B103" s="109"/>
      <c r="C103" s="109"/>
      <c r="D103" s="109"/>
      <c r="E103" s="109"/>
      <c r="F103" s="109"/>
    </row>
    <row r="104" spans="1:6" x14ac:dyDescent="0.25">
      <c r="A104" s="109"/>
      <c r="B104" s="109"/>
      <c r="C104" s="109"/>
      <c r="D104" s="109"/>
      <c r="E104" s="109"/>
      <c r="F104" s="109"/>
    </row>
    <row r="105" spans="1:6" x14ac:dyDescent="0.25">
      <c r="A105" s="109"/>
      <c r="B105" s="109"/>
      <c r="C105" s="109"/>
      <c r="D105" s="109"/>
      <c r="E105" s="109"/>
      <c r="F105" s="109"/>
    </row>
    <row r="106" spans="1:6" x14ac:dyDescent="0.25">
      <c r="A106" s="109"/>
      <c r="B106" s="109"/>
      <c r="C106" s="109"/>
      <c r="D106" s="109"/>
      <c r="E106" s="109"/>
      <c r="F106" s="109"/>
    </row>
    <row r="107" spans="1:6" x14ac:dyDescent="0.25">
      <c r="A107" s="109"/>
      <c r="B107" s="109"/>
      <c r="C107" s="109"/>
      <c r="D107" s="109"/>
      <c r="E107" s="109"/>
      <c r="F107" s="109"/>
    </row>
    <row r="108" spans="1:6" x14ac:dyDescent="0.25">
      <c r="A108" s="109"/>
      <c r="B108" s="109"/>
      <c r="C108" s="109"/>
      <c r="D108" s="109"/>
      <c r="E108" s="109"/>
      <c r="F108" s="109"/>
    </row>
    <row r="109" spans="1:6" x14ac:dyDescent="0.25">
      <c r="A109" s="109"/>
      <c r="B109" s="109"/>
      <c r="C109" s="109"/>
      <c r="D109" s="109"/>
      <c r="E109" s="109"/>
      <c r="F109" s="109"/>
    </row>
    <row r="110" spans="1:6" x14ac:dyDescent="0.25">
      <c r="A110" s="109"/>
      <c r="B110" s="109"/>
      <c r="C110" s="109"/>
      <c r="D110" s="109"/>
      <c r="E110" s="109"/>
      <c r="F110" s="109"/>
    </row>
    <row r="111" spans="1:6" x14ac:dyDescent="0.25">
      <c r="A111" s="109"/>
      <c r="B111" s="109"/>
      <c r="C111" s="109"/>
      <c r="D111" s="109"/>
      <c r="E111" s="109"/>
      <c r="F111" s="109"/>
    </row>
    <row r="112" spans="1:6" x14ac:dyDescent="0.25">
      <c r="A112" s="109"/>
      <c r="B112" s="109"/>
      <c r="C112" s="109"/>
      <c r="D112" s="109"/>
      <c r="E112" s="109"/>
      <c r="F112" s="109"/>
    </row>
    <row r="113" spans="1:6" x14ac:dyDescent="0.25">
      <c r="A113" s="109"/>
      <c r="B113" s="109"/>
      <c r="C113" s="109"/>
      <c r="D113" s="109"/>
      <c r="E113" s="109"/>
      <c r="F113" s="109"/>
    </row>
    <row r="114" spans="1:6" x14ac:dyDescent="0.25">
      <c r="A114" s="109"/>
      <c r="B114" s="109"/>
      <c r="C114" s="109"/>
      <c r="D114" s="109"/>
      <c r="E114" s="109"/>
      <c r="F114" s="109"/>
    </row>
    <row r="115" spans="1:6" x14ac:dyDescent="0.25">
      <c r="A115" s="109"/>
      <c r="B115" s="109"/>
      <c r="C115" s="109"/>
      <c r="D115" s="109"/>
      <c r="E115" s="109"/>
      <c r="F115" s="109"/>
    </row>
    <row r="116" spans="1:6" x14ac:dyDescent="0.25">
      <c r="A116" s="109"/>
      <c r="B116" s="109"/>
      <c r="C116" s="109"/>
      <c r="D116" s="109"/>
      <c r="E116" s="109"/>
      <c r="F116" s="109"/>
    </row>
    <row r="117" spans="1:6" x14ac:dyDescent="0.25">
      <c r="A117" s="109"/>
      <c r="B117" s="109"/>
      <c r="C117" s="109"/>
      <c r="D117" s="109"/>
      <c r="E117" s="109"/>
      <c r="F117" s="109"/>
    </row>
    <row r="118" spans="1:6" x14ac:dyDescent="0.25">
      <c r="A118" s="109"/>
      <c r="B118" s="109"/>
      <c r="C118" s="109"/>
      <c r="D118" s="109"/>
      <c r="E118" s="109"/>
      <c r="F118" s="109"/>
    </row>
    <row r="119" spans="1:6" x14ac:dyDescent="0.25">
      <c r="A119" s="109"/>
      <c r="B119" s="109"/>
      <c r="C119" s="109"/>
      <c r="D119" s="109"/>
      <c r="E119" s="109"/>
      <c r="F119" s="109"/>
    </row>
    <row r="120" spans="1:6" x14ac:dyDescent="0.25">
      <c r="A120" s="109"/>
      <c r="B120" s="109"/>
      <c r="C120" s="109"/>
      <c r="D120" s="109"/>
      <c r="E120" s="109"/>
      <c r="F120" s="109"/>
    </row>
    <row r="121" spans="1:6" x14ac:dyDescent="0.25">
      <c r="A121" s="109"/>
      <c r="B121" s="109"/>
      <c r="C121" s="109"/>
      <c r="D121" s="109"/>
      <c r="E121" s="109"/>
      <c r="F121" s="109"/>
    </row>
    <row r="122" spans="1:6" x14ac:dyDescent="0.25">
      <c r="A122" s="109"/>
      <c r="B122" s="109"/>
      <c r="C122" s="109"/>
      <c r="D122" s="109"/>
      <c r="E122" s="109"/>
      <c r="F122" s="109"/>
    </row>
    <row r="123" spans="1:6" x14ac:dyDescent="0.25">
      <c r="A123" s="109"/>
      <c r="B123" s="109"/>
      <c r="C123" s="109"/>
      <c r="D123" s="109"/>
      <c r="E123" s="109"/>
      <c r="F123" s="109"/>
    </row>
    <row r="124" spans="1:6" x14ac:dyDescent="0.25">
      <c r="A124" s="109"/>
      <c r="B124" s="109"/>
      <c r="C124" s="109"/>
      <c r="D124" s="109"/>
      <c r="E124" s="109"/>
      <c r="F124" s="109"/>
    </row>
    <row r="125" spans="1:6" x14ac:dyDescent="0.25">
      <c r="A125" s="109"/>
      <c r="B125" s="109"/>
      <c r="C125" s="109"/>
      <c r="D125" s="109"/>
      <c r="E125" s="109"/>
      <c r="F125" s="109"/>
    </row>
    <row r="126" spans="1:6" x14ac:dyDescent="0.25">
      <c r="A126" s="109"/>
      <c r="B126" s="109"/>
      <c r="C126" s="109"/>
      <c r="D126" s="109"/>
      <c r="E126" s="109"/>
      <c r="F126" s="109"/>
    </row>
    <row r="127" spans="1:6" x14ac:dyDescent="0.25">
      <c r="A127" s="109"/>
      <c r="B127" s="109"/>
      <c r="C127" s="109"/>
      <c r="D127" s="109"/>
      <c r="E127" s="109"/>
      <c r="F127" s="109"/>
    </row>
    <row r="128" spans="1:6" x14ac:dyDescent="0.25">
      <c r="A128" s="109"/>
      <c r="B128" s="109"/>
      <c r="C128" s="109"/>
      <c r="D128" s="109"/>
      <c r="E128" s="109"/>
      <c r="F128" s="109"/>
    </row>
    <row r="129" spans="1:6" x14ac:dyDescent="0.25">
      <c r="A129" s="109"/>
      <c r="B129" s="109"/>
      <c r="C129" s="109"/>
      <c r="D129" s="109"/>
      <c r="E129" s="109"/>
      <c r="F129" s="109"/>
    </row>
    <row r="130" spans="1:6" x14ac:dyDescent="0.25">
      <c r="A130" s="109"/>
      <c r="B130" s="109"/>
      <c r="C130" s="109"/>
      <c r="D130" s="109"/>
      <c r="E130" s="109"/>
      <c r="F130" s="109"/>
    </row>
    <row r="131" spans="1:6" x14ac:dyDescent="0.25">
      <c r="A131" s="109"/>
      <c r="B131" s="109"/>
      <c r="C131" s="109"/>
      <c r="D131" s="109"/>
      <c r="E131" s="109"/>
      <c r="F131" s="109"/>
    </row>
    <row r="132" spans="1:6" x14ac:dyDescent="0.25">
      <c r="A132" s="109"/>
      <c r="B132" s="109"/>
      <c r="C132" s="109"/>
      <c r="D132" s="109"/>
      <c r="E132" s="109"/>
      <c r="F132" s="109"/>
    </row>
    <row r="133" spans="1:6" x14ac:dyDescent="0.25">
      <c r="A133" s="109"/>
      <c r="B133" s="109"/>
      <c r="C133" s="109"/>
      <c r="D133" s="109"/>
      <c r="E133" s="109"/>
      <c r="F133" s="109"/>
    </row>
    <row r="134" spans="1:6" x14ac:dyDescent="0.25">
      <c r="A134" s="109"/>
      <c r="B134" s="109"/>
      <c r="C134" s="109"/>
      <c r="D134" s="109"/>
      <c r="E134" s="109"/>
      <c r="F134" s="109"/>
    </row>
    <row r="135" spans="1:6" x14ac:dyDescent="0.25">
      <c r="A135" s="109"/>
      <c r="B135" s="109"/>
      <c r="C135" s="109"/>
      <c r="D135" s="109"/>
      <c r="E135" s="109"/>
      <c r="F135" s="109"/>
    </row>
    <row r="136" spans="1:6" x14ac:dyDescent="0.25">
      <c r="A136" s="109"/>
      <c r="B136" s="109"/>
      <c r="C136" s="109"/>
      <c r="D136" s="109"/>
      <c r="E136" s="109"/>
      <c r="F136" s="109"/>
    </row>
    <row r="137" spans="1:6" x14ac:dyDescent="0.25">
      <c r="A137" s="109"/>
      <c r="B137" s="109"/>
      <c r="C137" s="109"/>
      <c r="D137" s="109"/>
      <c r="E137" s="109"/>
      <c r="F137" s="109"/>
    </row>
    <row r="138" spans="1:6" x14ac:dyDescent="0.25">
      <c r="A138" s="109"/>
      <c r="B138" s="109"/>
      <c r="C138" s="109"/>
      <c r="D138" s="109"/>
      <c r="E138" s="109"/>
      <c r="F138" s="109"/>
    </row>
    <row r="139" spans="1:6" x14ac:dyDescent="0.25">
      <c r="A139" s="109"/>
      <c r="B139" s="109"/>
      <c r="C139" s="109"/>
      <c r="D139" s="109"/>
      <c r="E139" s="109"/>
      <c r="F139" s="109"/>
    </row>
    <row r="140" spans="1:6" x14ac:dyDescent="0.25">
      <c r="A140" s="109"/>
      <c r="B140" s="109"/>
      <c r="C140" s="109"/>
      <c r="D140" s="109"/>
      <c r="E140" s="109"/>
      <c r="F140" s="109"/>
    </row>
    <row r="141" spans="1:6" x14ac:dyDescent="0.25">
      <c r="A141" s="109"/>
      <c r="B141" s="109"/>
      <c r="C141" s="109"/>
      <c r="D141" s="109"/>
      <c r="E141" s="109"/>
      <c r="F141" s="109"/>
    </row>
    <row r="142" spans="1:6" x14ac:dyDescent="0.25">
      <c r="A142" s="109"/>
      <c r="B142" s="109"/>
      <c r="C142" s="109"/>
      <c r="D142" s="109"/>
      <c r="E142" s="109"/>
      <c r="F142" s="109"/>
    </row>
    <row r="143" spans="1:6" x14ac:dyDescent="0.25">
      <c r="A143" s="109"/>
      <c r="B143" s="109"/>
      <c r="C143" s="109"/>
      <c r="D143" s="109"/>
      <c r="E143" s="109"/>
      <c r="F143" s="109"/>
    </row>
  </sheetData>
  <sheetProtection sheet="1" objects="1" scenarios="1" formatColumns="0" formatRows="0"/>
  <mergeCells count="68">
    <mergeCell ref="F9:F10"/>
    <mergeCell ref="A2:A3"/>
    <mergeCell ref="B2:B3"/>
    <mergeCell ref="C2:C3"/>
    <mergeCell ref="D2:D3"/>
    <mergeCell ref="A4:A5"/>
    <mergeCell ref="B4:B36"/>
    <mergeCell ref="C4:C5"/>
    <mergeCell ref="D4:D5"/>
    <mergeCell ref="A6:A7"/>
    <mergeCell ref="C6:C7"/>
    <mergeCell ref="D6:D7"/>
    <mergeCell ref="A8:A10"/>
    <mergeCell ref="C8:C10"/>
    <mergeCell ref="D8:D10"/>
    <mergeCell ref="E9:E10"/>
    <mergeCell ref="F18:F19"/>
    <mergeCell ref="A11:A12"/>
    <mergeCell ref="C11:C12"/>
    <mergeCell ref="D11:D12"/>
    <mergeCell ref="A13:A14"/>
    <mergeCell ref="C13:C14"/>
    <mergeCell ref="D13:D14"/>
    <mergeCell ref="A15:A17"/>
    <mergeCell ref="C15:C17"/>
    <mergeCell ref="D15:D17"/>
    <mergeCell ref="E16:E17"/>
    <mergeCell ref="F16:F17"/>
    <mergeCell ref="A29:A30"/>
    <mergeCell ref="C29:C30"/>
    <mergeCell ref="D29:D30"/>
    <mergeCell ref="E20:E21"/>
    <mergeCell ref="F20:F21"/>
    <mergeCell ref="A22:A25"/>
    <mergeCell ref="C22:C25"/>
    <mergeCell ref="D22:D25"/>
    <mergeCell ref="E22:E23"/>
    <mergeCell ref="F22:F23"/>
    <mergeCell ref="E24:E25"/>
    <mergeCell ref="F24:F25"/>
    <mergeCell ref="A18:A21"/>
    <mergeCell ref="C18:C21"/>
    <mergeCell ref="D18:D21"/>
    <mergeCell ref="E18:E19"/>
    <mergeCell ref="A26:A28"/>
    <mergeCell ref="C26:C28"/>
    <mergeCell ref="D26:D28"/>
    <mergeCell ref="E27:E28"/>
    <mergeCell ref="F27:F28"/>
    <mergeCell ref="A31:A32"/>
    <mergeCell ref="C31:C32"/>
    <mergeCell ref="D31:D32"/>
    <mergeCell ref="A33:A34"/>
    <mergeCell ref="C33:C34"/>
    <mergeCell ref="D33:D34"/>
    <mergeCell ref="A41:A42"/>
    <mergeCell ref="C41:C42"/>
    <mergeCell ref="D41:D42"/>
    <mergeCell ref="A35:A36"/>
    <mergeCell ref="C35:C36"/>
    <mergeCell ref="D35:D36"/>
    <mergeCell ref="A37:A38"/>
    <mergeCell ref="B37:B42"/>
    <mergeCell ref="C37:C38"/>
    <mergeCell ref="D37:D38"/>
    <mergeCell ref="A39:A40"/>
    <mergeCell ref="C39:C40"/>
    <mergeCell ref="D39:D4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F1B5D-7487-4362-9137-D088D5101B73}">
  <dimension ref="A1:J27"/>
  <sheetViews>
    <sheetView workbookViewId="0">
      <pane xSplit="1" ySplit="2" topLeftCell="B19" activePane="bottomRight" state="frozen"/>
      <selection pane="topRight"/>
      <selection pane="bottomLeft"/>
      <selection pane="bottomRight" activeCell="E22" sqref="E22"/>
    </sheetView>
  </sheetViews>
  <sheetFormatPr defaultColWidth="30" defaultRowHeight="15" x14ac:dyDescent="0.25"/>
  <cols>
    <col min="1" max="1" width="37.85546875" style="555" customWidth="1"/>
    <col min="2" max="2" width="20" style="554" customWidth="1"/>
    <col min="3" max="3" width="27.7109375" style="554" customWidth="1"/>
    <col min="4" max="5" width="30" style="554"/>
    <col min="6" max="6" width="18.140625" style="554" customWidth="1"/>
    <col min="7" max="7" width="28.7109375" style="554" customWidth="1"/>
    <col min="8" max="16384" width="30" style="554"/>
  </cols>
  <sheetData>
    <row r="1" spans="1:10" s="569" customFormat="1" ht="16.5" x14ac:dyDescent="0.25">
      <c r="A1" s="571" t="s">
        <v>974</v>
      </c>
      <c r="B1" s="569" t="s">
        <v>973</v>
      </c>
      <c r="C1" s="569" t="s">
        <v>972</v>
      </c>
      <c r="D1" s="569" t="s">
        <v>971</v>
      </c>
      <c r="E1" s="569" t="s">
        <v>970</v>
      </c>
      <c r="F1" s="569" t="s">
        <v>969</v>
      </c>
      <c r="G1" s="569" t="s">
        <v>968</v>
      </c>
      <c r="H1" s="569" t="s">
        <v>967</v>
      </c>
      <c r="I1" s="569" t="s">
        <v>966</v>
      </c>
      <c r="J1" s="570" t="s">
        <v>965</v>
      </c>
    </row>
    <row r="2" spans="1:10" ht="30" hidden="1" x14ac:dyDescent="0.25">
      <c r="A2" s="555" t="s">
        <v>964</v>
      </c>
      <c r="B2" s="554" t="s">
        <v>963</v>
      </c>
      <c r="C2" s="554" t="s">
        <v>962</v>
      </c>
      <c r="D2" s="554" t="s">
        <v>961</v>
      </c>
      <c r="E2" s="554" t="s">
        <v>960</v>
      </c>
      <c r="F2" s="554" t="s">
        <v>959</v>
      </c>
      <c r="G2" s="554" t="s">
        <v>958</v>
      </c>
      <c r="H2" s="554" t="s">
        <v>957</v>
      </c>
      <c r="I2" s="554" t="s">
        <v>956</v>
      </c>
      <c r="J2" s="554" t="s">
        <v>955</v>
      </c>
    </row>
    <row r="3" spans="1:10" ht="45" x14ac:dyDescent="0.25">
      <c r="A3" s="555" t="s">
        <v>774</v>
      </c>
      <c r="B3" s="554" t="s">
        <v>954</v>
      </c>
      <c r="C3" s="554" t="s">
        <v>953</v>
      </c>
      <c r="D3" s="554" t="s">
        <v>779</v>
      </c>
      <c r="E3" s="554" t="s">
        <v>952</v>
      </c>
      <c r="F3" s="554" t="s">
        <v>951</v>
      </c>
      <c r="G3" s="554" t="s">
        <v>950</v>
      </c>
      <c r="H3" s="554" t="s">
        <v>949</v>
      </c>
      <c r="I3" s="554" t="s">
        <v>948</v>
      </c>
      <c r="J3" s="554" t="s">
        <v>947</v>
      </c>
    </row>
    <row r="4" spans="1:10" ht="30" x14ac:dyDescent="0.25">
      <c r="A4" s="555" t="s">
        <v>766</v>
      </c>
      <c r="B4" s="554" t="s">
        <v>946</v>
      </c>
      <c r="C4" s="554" t="s">
        <v>945</v>
      </c>
      <c r="D4" s="554" t="s">
        <v>780</v>
      </c>
      <c r="E4" s="554" t="s">
        <v>944</v>
      </c>
      <c r="F4" s="554" t="s">
        <v>943</v>
      </c>
      <c r="G4" s="554" t="s">
        <v>942</v>
      </c>
      <c r="H4" s="554" t="s">
        <v>941</v>
      </c>
      <c r="I4" s="554" t="s">
        <v>940</v>
      </c>
      <c r="J4" s="554" t="s">
        <v>939</v>
      </c>
    </row>
    <row r="5" spans="1:10" x14ac:dyDescent="0.25">
      <c r="A5" s="555" t="s">
        <v>9</v>
      </c>
      <c r="B5" s="554" t="s">
        <v>763</v>
      </c>
      <c r="C5" s="554" t="s">
        <v>938</v>
      </c>
      <c r="D5" s="554" t="s">
        <v>763</v>
      </c>
      <c r="E5" s="554" t="s">
        <v>937</v>
      </c>
      <c r="F5" s="554" t="s">
        <v>936</v>
      </c>
      <c r="G5" s="554" t="s">
        <v>921</v>
      </c>
      <c r="H5" s="554" t="s">
        <v>935</v>
      </c>
      <c r="I5" s="554" t="s">
        <v>934</v>
      </c>
      <c r="J5" s="554" t="s">
        <v>933</v>
      </c>
    </row>
    <row r="6" spans="1:10" x14ac:dyDescent="0.25">
      <c r="A6" s="555" t="s">
        <v>767</v>
      </c>
      <c r="B6" s="554" t="s">
        <v>932</v>
      </c>
      <c r="C6" s="554" t="s">
        <v>931</v>
      </c>
      <c r="D6" s="554" t="s">
        <v>781</v>
      </c>
      <c r="E6" s="554" t="s">
        <v>930</v>
      </c>
      <c r="F6" s="554" t="s">
        <v>929</v>
      </c>
      <c r="G6" s="554" t="s">
        <v>928</v>
      </c>
      <c r="H6" s="554" t="s">
        <v>927</v>
      </c>
      <c r="I6" s="554" t="s">
        <v>926</v>
      </c>
      <c r="J6" s="554" t="s">
        <v>925</v>
      </c>
    </row>
    <row r="7" spans="1:10" x14ac:dyDescent="0.25">
      <c r="A7" s="555" t="s">
        <v>5</v>
      </c>
      <c r="B7" s="554" t="s">
        <v>924</v>
      </c>
      <c r="C7" s="554" t="s">
        <v>5</v>
      </c>
      <c r="D7" s="554" t="s">
        <v>782</v>
      </c>
      <c r="E7" s="554" t="s">
        <v>923</v>
      </c>
      <c r="F7" s="554" t="s">
        <v>922</v>
      </c>
      <c r="G7" s="554" t="s">
        <v>921</v>
      </c>
      <c r="H7" s="554" t="s">
        <v>920</v>
      </c>
      <c r="I7" s="554" t="s">
        <v>919</v>
      </c>
      <c r="J7" s="554" t="s">
        <v>918</v>
      </c>
    </row>
    <row r="8" spans="1:10" ht="30" x14ac:dyDescent="0.25">
      <c r="A8" s="555" t="s">
        <v>768</v>
      </c>
      <c r="B8" s="554" t="s">
        <v>917</v>
      </c>
      <c r="C8" s="554" t="s">
        <v>916</v>
      </c>
      <c r="D8" s="554" t="s">
        <v>783</v>
      </c>
      <c r="E8" s="554" t="s">
        <v>915</v>
      </c>
      <c r="F8" s="554" t="s">
        <v>914</v>
      </c>
      <c r="G8" s="554" t="s">
        <v>913</v>
      </c>
      <c r="H8" s="554" t="s">
        <v>912</v>
      </c>
      <c r="I8" s="554" t="s">
        <v>911</v>
      </c>
      <c r="J8" s="554" t="s">
        <v>910</v>
      </c>
    </row>
    <row r="9" spans="1:10" ht="30" x14ac:dyDescent="0.25">
      <c r="A9" s="555" t="s">
        <v>769</v>
      </c>
      <c r="B9" s="554" t="s">
        <v>909</v>
      </c>
      <c r="C9" s="554" t="s">
        <v>908</v>
      </c>
      <c r="D9" s="554" t="s">
        <v>784</v>
      </c>
      <c r="E9" s="554" t="s">
        <v>907</v>
      </c>
      <c r="F9" s="554" t="s">
        <v>906</v>
      </c>
      <c r="G9" s="554" t="s">
        <v>905</v>
      </c>
      <c r="H9" s="554" t="s">
        <v>904</v>
      </c>
      <c r="I9" s="554" t="s">
        <v>903</v>
      </c>
      <c r="J9" s="554" t="s">
        <v>902</v>
      </c>
    </row>
    <row r="10" spans="1:10" ht="60" x14ac:dyDescent="0.25">
      <c r="A10" s="555" t="s">
        <v>770</v>
      </c>
      <c r="B10" s="554" t="s">
        <v>901</v>
      </c>
      <c r="C10" s="554" t="s">
        <v>900</v>
      </c>
      <c r="D10" s="554" t="s">
        <v>785</v>
      </c>
      <c r="E10" s="554" t="s">
        <v>899</v>
      </c>
      <c r="F10" s="554" t="s">
        <v>898</v>
      </c>
      <c r="G10" s="554" t="s">
        <v>897</v>
      </c>
      <c r="H10" s="554" t="s">
        <v>896</v>
      </c>
      <c r="I10" s="554" t="s">
        <v>895</v>
      </c>
      <c r="J10" s="554" t="s">
        <v>894</v>
      </c>
    </row>
    <row r="11" spans="1:10" ht="60" x14ac:dyDescent="0.25">
      <c r="A11" s="568" t="s">
        <v>771</v>
      </c>
      <c r="B11" s="554" t="s">
        <v>893</v>
      </c>
      <c r="C11" s="567" t="s">
        <v>892</v>
      </c>
      <c r="D11" s="554" t="s">
        <v>786</v>
      </c>
      <c r="E11" s="554" t="s">
        <v>891</v>
      </c>
      <c r="F11" s="554" t="s">
        <v>890</v>
      </c>
      <c r="G11" s="555" t="s">
        <v>889</v>
      </c>
      <c r="H11" s="555" t="s">
        <v>888</v>
      </c>
      <c r="I11" s="559" t="s">
        <v>887</v>
      </c>
      <c r="J11" s="555" t="s">
        <v>886</v>
      </c>
    </row>
    <row r="12" spans="1:10" ht="60" x14ac:dyDescent="0.25">
      <c r="A12" s="555" t="s">
        <v>772</v>
      </c>
      <c r="B12" s="554" t="s">
        <v>885</v>
      </c>
      <c r="C12" s="554" t="s">
        <v>884</v>
      </c>
      <c r="D12" s="554" t="s">
        <v>787</v>
      </c>
      <c r="E12" s="554" t="s">
        <v>883</v>
      </c>
      <c r="F12" s="554" t="s">
        <v>882</v>
      </c>
      <c r="G12" s="554" t="s">
        <v>881</v>
      </c>
      <c r="H12" s="554" t="s">
        <v>880</v>
      </c>
      <c r="I12" s="559" t="s">
        <v>879</v>
      </c>
      <c r="J12" s="554" t="s">
        <v>878</v>
      </c>
    </row>
    <row r="13" spans="1:10" x14ac:dyDescent="0.25">
      <c r="A13" s="555" t="s">
        <v>61</v>
      </c>
      <c r="B13" s="554" t="s">
        <v>877</v>
      </c>
      <c r="C13" s="554" t="s">
        <v>876</v>
      </c>
      <c r="D13" s="563" t="s">
        <v>777</v>
      </c>
      <c r="E13" s="554" t="s">
        <v>875</v>
      </c>
      <c r="F13" s="554" t="s">
        <v>874</v>
      </c>
      <c r="G13" s="554" t="s">
        <v>873</v>
      </c>
      <c r="H13" s="554" t="s">
        <v>872</v>
      </c>
      <c r="I13" s="559" t="s">
        <v>871</v>
      </c>
      <c r="J13" s="554" t="s">
        <v>870</v>
      </c>
    </row>
    <row r="14" spans="1:10" x14ac:dyDescent="0.25">
      <c r="A14" s="555" t="s">
        <v>39</v>
      </c>
      <c r="B14" s="554" t="s">
        <v>39</v>
      </c>
      <c r="C14" s="554" t="s">
        <v>869</v>
      </c>
      <c r="D14" s="563" t="s">
        <v>776</v>
      </c>
      <c r="E14" s="554" t="s">
        <v>868</v>
      </c>
      <c r="F14" s="554" t="s">
        <v>867</v>
      </c>
      <c r="G14" s="554" t="s">
        <v>866</v>
      </c>
      <c r="H14" s="554" t="s">
        <v>865</v>
      </c>
      <c r="I14" s="559" t="s">
        <v>864</v>
      </c>
      <c r="J14" s="554" t="s">
        <v>863</v>
      </c>
    </row>
    <row r="15" spans="1:10" x14ac:dyDescent="0.25">
      <c r="A15" s="565" t="s">
        <v>64</v>
      </c>
      <c r="B15" s="554" t="s">
        <v>862</v>
      </c>
      <c r="C15" s="554" t="s">
        <v>861</v>
      </c>
      <c r="D15" s="564" t="s">
        <v>778</v>
      </c>
      <c r="E15" s="554" t="s">
        <v>860</v>
      </c>
      <c r="F15" s="554" t="s">
        <v>859</v>
      </c>
      <c r="G15" s="554" t="s">
        <v>858</v>
      </c>
      <c r="H15" s="554" t="s">
        <v>857</v>
      </c>
      <c r="I15" s="559" t="s">
        <v>856</v>
      </c>
      <c r="J15" s="562" t="s">
        <v>855</v>
      </c>
    </row>
    <row r="16" spans="1:10" ht="16.5" x14ac:dyDescent="0.3">
      <c r="A16" s="565" t="s">
        <v>416</v>
      </c>
      <c r="B16" s="554" t="s">
        <v>854</v>
      </c>
      <c r="D16" s="564" t="s">
        <v>789</v>
      </c>
      <c r="E16" s="554" t="s">
        <v>853</v>
      </c>
      <c r="F16" s="554" t="s">
        <v>852</v>
      </c>
      <c r="G16" s="554" t="s">
        <v>851</v>
      </c>
      <c r="H16" s="554" t="s">
        <v>850</v>
      </c>
      <c r="I16" s="559" t="s">
        <v>849</v>
      </c>
      <c r="J16" s="566" t="s">
        <v>848</v>
      </c>
    </row>
    <row r="17" spans="1:10" x14ac:dyDescent="0.25">
      <c r="A17" s="555" t="s">
        <v>26</v>
      </c>
      <c r="B17" s="554" t="s">
        <v>765</v>
      </c>
      <c r="C17" s="554" t="s">
        <v>847</v>
      </c>
      <c r="D17" s="563" t="s">
        <v>765</v>
      </c>
      <c r="E17" s="554" t="s">
        <v>846</v>
      </c>
      <c r="F17" s="554" t="s">
        <v>845</v>
      </c>
      <c r="G17" s="554" t="s">
        <v>844</v>
      </c>
      <c r="H17" s="554" t="s">
        <v>843</v>
      </c>
      <c r="I17" s="559" t="s">
        <v>842</v>
      </c>
      <c r="J17" s="554" t="s">
        <v>841</v>
      </c>
    </row>
    <row r="18" spans="1:10" ht="30" x14ac:dyDescent="0.25">
      <c r="A18" s="565" t="s">
        <v>16</v>
      </c>
      <c r="B18" s="554" t="s">
        <v>840</v>
      </c>
      <c r="C18" s="554" t="s">
        <v>839</v>
      </c>
      <c r="D18" s="564" t="s">
        <v>775</v>
      </c>
      <c r="E18" s="554" t="s">
        <v>838</v>
      </c>
      <c r="F18" s="554" t="s">
        <v>837</v>
      </c>
      <c r="G18" s="554" t="s">
        <v>836</v>
      </c>
      <c r="H18" s="554" t="s">
        <v>835</v>
      </c>
      <c r="I18" s="559" t="s">
        <v>834</v>
      </c>
      <c r="J18" s="562" t="s">
        <v>833</v>
      </c>
    </row>
    <row r="19" spans="1:10" x14ac:dyDescent="0.25">
      <c r="A19" s="555" t="s">
        <v>23</v>
      </c>
      <c r="B19" s="554" t="s">
        <v>764</v>
      </c>
      <c r="C19" s="554" t="s">
        <v>832</v>
      </c>
      <c r="D19" s="563" t="s">
        <v>764</v>
      </c>
      <c r="E19" s="554" t="s">
        <v>831</v>
      </c>
      <c r="F19" s="554" t="s">
        <v>830</v>
      </c>
      <c r="G19" s="554" t="s">
        <v>829</v>
      </c>
      <c r="H19" s="554" t="s">
        <v>828</v>
      </c>
      <c r="I19" s="559" t="s">
        <v>827</v>
      </c>
      <c r="J19" s="562" t="s">
        <v>826</v>
      </c>
    </row>
    <row r="20" spans="1:10" ht="60" x14ac:dyDescent="0.25">
      <c r="A20" s="561" t="s">
        <v>773</v>
      </c>
      <c r="B20" s="554" t="s">
        <v>825</v>
      </c>
      <c r="C20" s="554" t="s">
        <v>824</v>
      </c>
      <c r="D20" s="554" t="s">
        <v>788</v>
      </c>
      <c r="E20" s="554" t="s">
        <v>823</v>
      </c>
      <c r="F20" s="554" t="s">
        <v>822</v>
      </c>
      <c r="G20" s="554" t="s">
        <v>821</v>
      </c>
      <c r="H20" s="554" t="s">
        <v>820</v>
      </c>
      <c r="I20" s="559" t="s">
        <v>819</v>
      </c>
      <c r="J20" s="554" t="s">
        <v>818</v>
      </c>
    </row>
    <row r="21" spans="1:10" ht="181.5" x14ac:dyDescent="0.25">
      <c r="A21" s="555" t="s">
        <v>817</v>
      </c>
      <c r="B21" s="576" t="s">
        <v>816</v>
      </c>
      <c r="C21" s="577" t="s">
        <v>815</v>
      </c>
      <c r="D21" s="554" t="s">
        <v>814</v>
      </c>
      <c r="E21" s="554" t="s">
        <v>1206</v>
      </c>
      <c r="F21" s="554" t="s">
        <v>813</v>
      </c>
      <c r="G21" s="554" t="s">
        <v>812</v>
      </c>
      <c r="H21" s="554" t="s">
        <v>811</v>
      </c>
      <c r="I21" s="559" t="s">
        <v>810</v>
      </c>
      <c r="J21" s="578" t="s">
        <v>809</v>
      </c>
    </row>
    <row r="22" spans="1:10" ht="60" x14ac:dyDescent="0.25">
      <c r="A22" s="555" t="s">
        <v>808</v>
      </c>
      <c r="B22" s="554" t="s">
        <v>807</v>
      </c>
      <c r="C22" s="554" t="s">
        <v>806</v>
      </c>
      <c r="D22" s="554" t="s">
        <v>805</v>
      </c>
      <c r="E22" s="554" t="s">
        <v>804</v>
      </c>
      <c r="F22" s="554" t="s">
        <v>803</v>
      </c>
      <c r="G22" s="560" t="s">
        <v>802</v>
      </c>
      <c r="H22" s="554" t="s">
        <v>801</v>
      </c>
      <c r="I22" s="559" t="s">
        <v>800</v>
      </c>
    </row>
    <row r="23" spans="1:10" ht="165" x14ac:dyDescent="0.3">
      <c r="A23" s="558" t="s">
        <v>799</v>
      </c>
      <c r="B23" s="554" t="s">
        <v>798</v>
      </c>
      <c r="C23" s="557" t="s">
        <v>797</v>
      </c>
      <c r="D23" s="556" t="s">
        <v>796</v>
      </c>
      <c r="E23" s="554" t="s">
        <v>795</v>
      </c>
      <c r="F23" s="554" t="s">
        <v>794</v>
      </c>
      <c r="G23" s="554" t="s">
        <v>793</v>
      </c>
      <c r="H23" s="554" t="s">
        <v>792</v>
      </c>
      <c r="I23" s="554" t="s">
        <v>791</v>
      </c>
      <c r="J23" s="554" t="s">
        <v>790</v>
      </c>
    </row>
    <row r="24" spans="1:10" ht="190.5" customHeight="1" x14ac:dyDescent="0.25">
      <c r="A24" s="590" t="s">
        <v>977</v>
      </c>
      <c r="D24" s="591" t="s">
        <v>976</v>
      </c>
      <c r="E24" s="554" t="s">
        <v>1207</v>
      </c>
    </row>
    <row r="25" spans="1:10" x14ac:dyDescent="0.25">
      <c r="A25" s="580"/>
    </row>
    <row r="27" spans="1:10" x14ac:dyDescent="0.25">
      <c r="B27" s="579"/>
    </row>
  </sheetData>
  <sheetProtection algorithmName="SHA-512" hashValue="sDjDt1kmkYuYlnZ5rH/iV2uFHj+fP9LIHV/Un5q9USoaum2/9KxWmQ3dLjTPhgP6s8Ki+If1TBs6WV58sqA8eQ==" saltValue="5JL62mv2dr6wBgEDSODK2Q==" spinCount="100000" sheet="1" objects="1" scenarios="1"/>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A1CEC-EEE2-4EAF-B699-F943BE27E848}">
  <sheetPr codeName="Sheet3">
    <tabColor rgb="FFFFC000"/>
  </sheetPr>
  <dimension ref="A1:J366"/>
  <sheetViews>
    <sheetView zoomScale="80" zoomScaleNormal="80" workbookViewId="0">
      <pane xSplit="1" ySplit="2" topLeftCell="F6" activePane="bottomRight" state="frozen"/>
      <selection pane="topRight" activeCell="C1" sqref="C1"/>
      <selection pane="bottomLeft" activeCell="A8" sqref="A8"/>
      <selection pane="bottomRight" activeCell="I147" sqref="I147"/>
    </sheetView>
  </sheetViews>
  <sheetFormatPr defaultColWidth="9.140625" defaultRowHeight="12.75" x14ac:dyDescent="0.2"/>
  <cols>
    <col min="1" max="1" width="9.85546875" style="94" customWidth="1"/>
    <col min="2" max="2" width="19.140625" style="202" customWidth="1"/>
    <col min="3" max="3" width="18.42578125" style="217" customWidth="1"/>
    <col min="4" max="4" width="21.7109375" style="210" customWidth="1"/>
    <col min="5" max="5" width="15.42578125" style="102" customWidth="1"/>
    <col min="6" max="6" width="49" style="93" customWidth="1"/>
    <col min="7" max="7" width="11.5703125" style="94" customWidth="1"/>
    <col min="8" max="8" width="15.85546875" style="93" customWidth="1"/>
    <col min="9" max="9" width="129" style="94" customWidth="1"/>
    <col min="10" max="10" width="75.140625" style="94" customWidth="1"/>
    <col min="11" max="16384" width="9.140625" style="94"/>
  </cols>
  <sheetData>
    <row r="1" spans="1:10" ht="45.75" customHeight="1" x14ac:dyDescent="0.2">
      <c r="A1" s="294"/>
      <c r="C1" s="402"/>
      <c r="F1" s="293"/>
      <c r="G1" s="294"/>
      <c r="H1" s="293"/>
      <c r="I1" s="294"/>
      <c r="J1" s="294"/>
    </row>
    <row r="2" spans="1:10" ht="47.25" x14ac:dyDescent="0.2">
      <c r="A2" s="95" t="s">
        <v>5</v>
      </c>
      <c r="B2" s="219" t="s">
        <v>6</v>
      </c>
      <c r="C2" s="211" t="s">
        <v>7</v>
      </c>
      <c r="D2" s="203" t="s">
        <v>8</v>
      </c>
      <c r="E2" s="101" t="s">
        <v>9</v>
      </c>
      <c r="F2" s="267" t="s">
        <v>10</v>
      </c>
      <c r="G2" s="95" t="s">
        <v>11</v>
      </c>
      <c r="H2" s="271" t="s">
        <v>12</v>
      </c>
      <c r="I2" s="96" t="s">
        <v>13</v>
      </c>
      <c r="J2" s="218" t="s">
        <v>14</v>
      </c>
    </row>
    <row r="3" spans="1:10" s="76" customFormat="1" ht="20.25" customHeight="1" x14ac:dyDescent="0.25">
      <c r="A3" s="177"/>
      <c r="B3" s="201" t="s">
        <v>15</v>
      </c>
      <c r="C3" s="212"/>
      <c r="D3" s="204"/>
      <c r="E3" s="179"/>
      <c r="F3" s="268"/>
      <c r="G3" s="177"/>
      <c r="H3" s="268"/>
      <c r="I3" s="177"/>
      <c r="J3" s="80"/>
    </row>
    <row r="4" spans="1:10" s="75" customFormat="1" ht="34.5" customHeight="1" x14ac:dyDescent="0.25">
      <c r="A4" s="640">
        <v>1</v>
      </c>
      <c r="B4" s="453"/>
      <c r="C4" s="214" t="s">
        <v>16</v>
      </c>
      <c r="D4" s="208"/>
      <c r="E4" s="464" t="s">
        <v>17</v>
      </c>
      <c r="F4" s="645" t="s">
        <v>18</v>
      </c>
      <c r="G4" s="76" t="s">
        <v>19</v>
      </c>
      <c r="H4" s="470" t="s">
        <v>20</v>
      </c>
      <c r="I4" s="256" t="s">
        <v>21</v>
      </c>
      <c r="J4" s="76"/>
    </row>
    <row r="5" spans="1:10" ht="48" customHeight="1" x14ac:dyDescent="0.2">
      <c r="A5" s="641"/>
      <c r="B5" s="453"/>
      <c r="C5" s="214" t="s">
        <v>16</v>
      </c>
      <c r="D5" s="208"/>
      <c r="E5" s="464" t="s">
        <v>17</v>
      </c>
      <c r="F5" s="646"/>
      <c r="G5" s="77" t="s">
        <v>22</v>
      </c>
      <c r="H5" s="147" t="s">
        <v>23</v>
      </c>
      <c r="I5" s="77" t="s">
        <v>24</v>
      </c>
      <c r="J5" s="188" t="s">
        <v>25</v>
      </c>
    </row>
    <row r="6" spans="1:10" ht="33.75" customHeight="1" x14ac:dyDescent="0.2">
      <c r="A6" s="641"/>
      <c r="B6" s="453"/>
      <c r="C6" s="214" t="s">
        <v>26</v>
      </c>
      <c r="D6" s="208"/>
      <c r="E6" s="464" t="s">
        <v>17</v>
      </c>
      <c r="F6" s="645" t="s">
        <v>27</v>
      </c>
      <c r="G6" s="76" t="s">
        <v>19</v>
      </c>
      <c r="H6" s="470" t="s">
        <v>20</v>
      </c>
      <c r="I6" s="256" t="s">
        <v>21</v>
      </c>
      <c r="J6" s="188"/>
    </row>
    <row r="7" spans="1:10" ht="52.5" customHeight="1" x14ac:dyDescent="0.2">
      <c r="A7" s="642"/>
      <c r="B7" s="453"/>
      <c r="C7" s="214" t="s">
        <v>26</v>
      </c>
      <c r="D7" s="208"/>
      <c r="E7" s="464" t="s">
        <v>17</v>
      </c>
      <c r="F7" s="646"/>
      <c r="G7" s="77" t="s">
        <v>22</v>
      </c>
      <c r="H7" s="147" t="s">
        <v>23</v>
      </c>
      <c r="I7" s="77" t="s">
        <v>28</v>
      </c>
      <c r="J7" s="188" t="s">
        <v>29</v>
      </c>
    </row>
    <row r="8" spans="1:10" s="73" customFormat="1" ht="84.75" customHeight="1" x14ac:dyDescent="0.25">
      <c r="A8" s="659">
        <v>2</v>
      </c>
      <c r="B8" s="684" t="s">
        <v>30</v>
      </c>
      <c r="C8" s="53" t="s">
        <v>16</v>
      </c>
      <c r="D8" s="205"/>
      <c r="E8" s="468" t="s">
        <v>31</v>
      </c>
      <c r="F8" s="649" t="s">
        <v>32</v>
      </c>
      <c r="G8" s="468" t="s">
        <v>33</v>
      </c>
      <c r="H8" s="467" t="s">
        <v>20</v>
      </c>
      <c r="I8" s="181" t="s">
        <v>34</v>
      </c>
      <c r="J8" s="468"/>
    </row>
    <row r="9" spans="1:10" s="73" customFormat="1" ht="66.75" customHeight="1" x14ac:dyDescent="0.25">
      <c r="A9" s="670"/>
      <c r="B9" s="685"/>
      <c r="C9" s="53" t="s">
        <v>16</v>
      </c>
      <c r="D9" s="205"/>
      <c r="E9" s="468" t="s">
        <v>31</v>
      </c>
      <c r="F9" s="650"/>
      <c r="G9" s="468" t="s">
        <v>19</v>
      </c>
      <c r="H9" s="466" t="s">
        <v>20</v>
      </c>
      <c r="I9" s="228" t="s">
        <v>35</v>
      </c>
      <c r="J9" s="468"/>
    </row>
    <row r="10" spans="1:10" s="73" customFormat="1" ht="86.25" customHeight="1" x14ac:dyDescent="0.25">
      <c r="A10" s="670"/>
      <c r="B10" s="685"/>
      <c r="C10" s="53" t="s">
        <v>26</v>
      </c>
      <c r="D10" s="205"/>
      <c r="E10" s="468" t="s">
        <v>36</v>
      </c>
      <c r="F10" s="691" t="s">
        <v>37</v>
      </c>
      <c r="G10" s="468" t="s">
        <v>33</v>
      </c>
      <c r="H10" s="467" t="s">
        <v>23</v>
      </c>
      <c r="I10" s="228" t="s">
        <v>38</v>
      </c>
      <c r="J10" s="468"/>
    </row>
    <row r="11" spans="1:10" s="76" customFormat="1" ht="67.5" customHeight="1" x14ac:dyDescent="0.25">
      <c r="A11" s="660"/>
      <c r="B11" s="685"/>
      <c r="C11" s="62" t="s">
        <v>26</v>
      </c>
      <c r="D11" s="206"/>
      <c r="E11" s="469" t="s">
        <v>36</v>
      </c>
      <c r="F11" s="692"/>
      <c r="G11" s="454" t="s">
        <v>39</v>
      </c>
      <c r="H11" s="272" t="s">
        <v>23</v>
      </c>
      <c r="I11" s="228" t="s">
        <v>40</v>
      </c>
      <c r="J11" s="468"/>
    </row>
    <row r="12" spans="1:10" s="76" customFormat="1" ht="93.75" customHeight="1" x14ac:dyDescent="0.25">
      <c r="A12" s="659">
        <v>3</v>
      </c>
      <c r="B12" s="685"/>
      <c r="C12" s="53" t="s">
        <v>16</v>
      </c>
      <c r="D12" s="205"/>
      <c r="E12" s="468" t="s">
        <v>41</v>
      </c>
      <c r="F12" s="675" t="s">
        <v>42</v>
      </c>
      <c r="G12" s="468" t="s">
        <v>33</v>
      </c>
      <c r="H12" s="466" t="s">
        <v>20</v>
      </c>
      <c r="I12" s="284" t="s">
        <v>43</v>
      </c>
      <c r="J12" s="468" t="s">
        <v>44</v>
      </c>
    </row>
    <row r="13" spans="1:10" s="76" customFormat="1" ht="25.5" customHeight="1" x14ac:dyDescent="0.25">
      <c r="A13" s="660"/>
      <c r="B13" s="685"/>
      <c r="C13" s="53" t="s">
        <v>16</v>
      </c>
      <c r="D13" s="205"/>
      <c r="E13" s="468" t="s">
        <v>41</v>
      </c>
      <c r="F13" s="676"/>
      <c r="G13" s="468" t="s">
        <v>19</v>
      </c>
      <c r="H13" s="466" t="s">
        <v>20</v>
      </c>
      <c r="I13" s="181" t="s">
        <v>21</v>
      </c>
      <c r="J13" s="468"/>
    </row>
    <row r="14" spans="1:10" s="76" customFormat="1" ht="57" customHeight="1" x14ac:dyDescent="0.25">
      <c r="A14" s="659">
        <v>4</v>
      </c>
      <c r="B14" s="685"/>
      <c r="C14" s="53" t="s">
        <v>16</v>
      </c>
      <c r="D14" s="207"/>
      <c r="E14" s="468" t="s">
        <v>45</v>
      </c>
      <c r="F14" s="468" t="s">
        <v>46</v>
      </c>
      <c r="G14" s="469" t="s">
        <v>33</v>
      </c>
      <c r="H14" s="466" t="s">
        <v>20</v>
      </c>
      <c r="I14" s="468" t="s">
        <v>47</v>
      </c>
      <c r="J14" s="469"/>
    </row>
    <row r="15" spans="1:10" s="76" customFormat="1" ht="42" customHeight="1" x14ac:dyDescent="0.25">
      <c r="A15" s="660"/>
      <c r="B15" s="685"/>
      <c r="C15" s="53" t="s">
        <v>16</v>
      </c>
      <c r="D15" s="207"/>
      <c r="E15" s="468" t="s">
        <v>45</v>
      </c>
      <c r="F15" s="468" t="s">
        <v>46</v>
      </c>
      <c r="G15" s="469" t="s">
        <v>19</v>
      </c>
      <c r="H15" s="466" t="s">
        <v>20</v>
      </c>
      <c r="I15" s="468" t="s">
        <v>48</v>
      </c>
      <c r="J15" s="469"/>
    </row>
    <row r="16" spans="1:10" s="76" customFormat="1" ht="42" customHeight="1" x14ac:dyDescent="0.25">
      <c r="A16" s="659">
        <v>5</v>
      </c>
      <c r="B16" s="685"/>
      <c r="C16" s="53" t="s">
        <v>16</v>
      </c>
      <c r="D16" s="205"/>
      <c r="E16" s="468" t="s">
        <v>41</v>
      </c>
      <c r="F16" s="649" t="s">
        <v>49</v>
      </c>
      <c r="G16" s="468" t="s">
        <v>33</v>
      </c>
      <c r="H16" s="466" t="s">
        <v>23</v>
      </c>
      <c r="I16" s="284" t="s">
        <v>50</v>
      </c>
      <c r="J16" s="468" t="s">
        <v>51</v>
      </c>
    </row>
    <row r="17" spans="1:10" s="76" customFormat="1" ht="42" customHeight="1" x14ac:dyDescent="0.25">
      <c r="A17" s="660"/>
      <c r="B17" s="685"/>
      <c r="C17" s="53" t="s">
        <v>16</v>
      </c>
      <c r="D17" s="205"/>
      <c r="E17" s="468" t="s">
        <v>41</v>
      </c>
      <c r="F17" s="650"/>
      <c r="G17" s="468" t="s">
        <v>19</v>
      </c>
      <c r="H17" s="466" t="s">
        <v>23</v>
      </c>
      <c r="I17" s="181" t="s">
        <v>21</v>
      </c>
      <c r="J17" s="468" t="s">
        <v>52</v>
      </c>
    </row>
    <row r="18" spans="1:10" s="76" customFormat="1" ht="42" customHeight="1" x14ac:dyDescent="0.25">
      <c r="A18" s="659">
        <v>6</v>
      </c>
      <c r="B18" s="685"/>
      <c r="C18" s="53" t="s">
        <v>16</v>
      </c>
      <c r="D18" s="205"/>
      <c r="E18" s="468" t="s">
        <v>45</v>
      </c>
      <c r="F18" s="649" t="s">
        <v>53</v>
      </c>
      <c r="G18" s="468" t="s">
        <v>33</v>
      </c>
      <c r="H18" s="466" t="s">
        <v>54</v>
      </c>
      <c r="I18" s="284" t="s">
        <v>55</v>
      </c>
      <c r="J18" s="468" t="s">
        <v>56</v>
      </c>
    </row>
    <row r="19" spans="1:10" s="76" customFormat="1" ht="42" customHeight="1" x14ac:dyDescent="0.25">
      <c r="A19" s="660"/>
      <c r="B19" s="686"/>
      <c r="C19" s="53" t="s">
        <v>16</v>
      </c>
      <c r="D19" s="205"/>
      <c r="E19" s="468" t="s">
        <v>45</v>
      </c>
      <c r="F19" s="650"/>
      <c r="G19" s="468" t="s">
        <v>19</v>
      </c>
      <c r="H19" s="466" t="s">
        <v>23</v>
      </c>
      <c r="I19" s="181" t="s">
        <v>21</v>
      </c>
      <c r="J19" s="468" t="s">
        <v>57</v>
      </c>
    </row>
    <row r="20" spans="1:10" ht="22.5" customHeight="1" x14ac:dyDescent="0.2">
      <c r="A20" s="640">
        <v>7</v>
      </c>
      <c r="B20" s="672" t="s">
        <v>58</v>
      </c>
      <c r="C20" s="53" t="s">
        <v>16</v>
      </c>
      <c r="D20" s="205"/>
      <c r="E20" s="468" t="s">
        <v>59</v>
      </c>
      <c r="F20" s="649" t="s">
        <v>60</v>
      </c>
      <c r="G20" s="468" t="s">
        <v>61</v>
      </c>
      <c r="H20" s="467" t="s">
        <v>23</v>
      </c>
      <c r="I20" s="181" t="s">
        <v>21</v>
      </c>
      <c r="J20" s="468" t="s">
        <v>62</v>
      </c>
    </row>
    <row r="21" spans="1:10" ht="41.25" customHeight="1" x14ac:dyDescent="0.2">
      <c r="A21" s="642"/>
      <c r="B21" s="673"/>
      <c r="C21" s="53" t="s">
        <v>16</v>
      </c>
      <c r="D21" s="205"/>
      <c r="E21" s="468" t="s">
        <v>63</v>
      </c>
      <c r="F21" s="650"/>
      <c r="G21" s="468" t="s">
        <v>64</v>
      </c>
      <c r="H21" s="466" t="s">
        <v>23</v>
      </c>
      <c r="I21" s="228" t="s">
        <v>65</v>
      </c>
      <c r="J21" s="468" t="s">
        <v>66</v>
      </c>
    </row>
    <row r="22" spans="1:10" ht="27.6" customHeight="1" x14ac:dyDescent="0.2">
      <c r="A22" s="640">
        <v>8</v>
      </c>
      <c r="B22" s="673"/>
      <c r="C22" s="53" t="s">
        <v>16</v>
      </c>
      <c r="D22" s="205"/>
      <c r="E22" s="468" t="s">
        <v>67</v>
      </c>
      <c r="F22" s="675" t="s">
        <v>68</v>
      </c>
      <c r="G22" s="468" t="s">
        <v>61</v>
      </c>
      <c r="H22" s="466" t="s">
        <v>23</v>
      </c>
      <c r="I22" s="181" t="s">
        <v>21</v>
      </c>
      <c r="J22" s="468"/>
    </row>
    <row r="23" spans="1:10" ht="38.25" x14ac:dyDescent="0.2">
      <c r="A23" s="642"/>
      <c r="B23" s="673"/>
      <c r="C23" s="53" t="s">
        <v>16</v>
      </c>
      <c r="D23" s="205"/>
      <c r="E23" s="468" t="s">
        <v>67</v>
      </c>
      <c r="F23" s="676"/>
      <c r="G23" s="468" t="s">
        <v>64</v>
      </c>
      <c r="H23" s="466" t="s">
        <v>23</v>
      </c>
      <c r="I23" s="181" t="s">
        <v>69</v>
      </c>
      <c r="J23" s="468"/>
    </row>
    <row r="24" spans="1:10" ht="20.25" customHeight="1" x14ac:dyDescent="0.2">
      <c r="A24" s="640">
        <v>9</v>
      </c>
      <c r="B24" s="673"/>
      <c r="C24" s="53" t="s">
        <v>16</v>
      </c>
      <c r="D24" s="205"/>
      <c r="E24" s="468" t="s">
        <v>70</v>
      </c>
      <c r="F24" s="649" t="s">
        <v>71</v>
      </c>
      <c r="G24" s="468" t="s">
        <v>61</v>
      </c>
      <c r="H24" s="466" t="s">
        <v>23</v>
      </c>
      <c r="I24" s="181" t="s">
        <v>21</v>
      </c>
      <c r="J24" s="468"/>
    </row>
    <row r="25" spans="1:10" ht="63.75" x14ac:dyDescent="0.2">
      <c r="A25" s="642"/>
      <c r="B25" s="674"/>
      <c r="C25" s="53" t="s">
        <v>16</v>
      </c>
      <c r="D25" s="205"/>
      <c r="E25" s="468" t="s">
        <v>70</v>
      </c>
      <c r="F25" s="650"/>
      <c r="G25" s="468" t="s">
        <v>64</v>
      </c>
      <c r="H25" s="466" t="s">
        <v>23</v>
      </c>
      <c r="I25" s="468" t="s">
        <v>72</v>
      </c>
      <c r="J25" s="468"/>
    </row>
    <row r="26" spans="1:10" s="76" customFormat="1" ht="24.95" customHeight="1" x14ac:dyDescent="0.25">
      <c r="A26" s="177"/>
      <c r="B26" s="292" t="s">
        <v>73</v>
      </c>
      <c r="C26" s="212"/>
      <c r="D26" s="204"/>
      <c r="E26" s="178"/>
      <c r="F26" s="177"/>
      <c r="G26" s="177"/>
      <c r="H26" s="268"/>
      <c r="I26" s="177"/>
      <c r="J26" s="80"/>
    </row>
    <row r="27" spans="1:10" s="75" customFormat="1" ht="104.25" customHeight="1" x14ac:dyDescent="0.25">
      <c r="A27" s="659">
        <v>10</v>
      </c>
      <c r="B27" s="661" t="s">
        <v>74</v>
      </c>
      <c r="C27" s="213" t="s">
        <v>16</v>
      </c>
      <c r="D27" s="205" t="s">
        <v>75</v>
      </c>
      <c r="E27" s="195" t="s">
        <v>76</v>
      </c>
      <c r="F27" s="675" t="s">
        <v>77</v>
      </c>
      <c r="G27" s="468" t="s">
        <v>61</v>
      </c>
      <c r="H27" s="466" t="s">
        <v>20</v>
      </c>
      <c r="I27" s="197" t="s">
        <v>78</v>
      </c>
      <c r="J27" s="73" t="s">
        <v>79</v>
      </c>
    </row>
    <row r="28" spans="1:10" s="75" customFormat="1" ht="35.25" customHeight="1" x14ac:dyDescent="0.25">
      <c r="A28" s="670"/>
      <c r="B28" s="663"/>
      <c r="C28" s="213" t="s">
        <v>16</v>
      </c>
      <c r="D28" s="205" t="s">
        <v>75</v>
      </c>
      <c r="E28" s="195" t="s">
        <v>76</v>
      </c>
      <c r="F28" s="676"/>
      <c r="G28" s="468" t="s">
        <v>19</v>
      </c>
      <c r="H28" s="466" t="s">
        <v>20</v>
      </c>
      <c r="I28" s="181" t="s">
        <v>21</v>
      </c>
      <c r="J28" s="73"/>
    </row>
    <row r="29" spans="1:10" s="75" customFormat="1" ht="108" customHeight="1" x14ac:dyDescent="0.25">
      <c r="A29" s="670"/>
      <c r="B29" s="661" t="s">
        <v>74</v>
      </c>
      <c r="C29" s="213" t="s">
        <v>26</v>
      </c>
      <c r="D29" s="205" t="s">
        <v>75</v>
      </c>
      <c r="E29" s="195" t="s">
        <v>76</v>
      </c>
      <c r="F29" s="675" t="s">
        <v>80</v>
      </c>
      <c r="G29" s="468" t="s">
        <v>61</v>
      </c>
      <c r="H29" s="466" t="s">
        <v>20</v>
      </c>
      <c r="I29" s="197" t="s">
        <v>81</v>
      </c>
      <c r="J29" s="73"/>
    </row>
    <row r="30" spans="1:10" s="75" customFormat="1" ht="38.25" customHeight="1" x14ac:dyDescent="0.25">
      <c r="A30" s="660"/>
      <c r="B30" s="663"/>
      <c r="C30" s="213" t="s">
        <v>26</v>
      </c>
      <c r="D30" s="205" t="s">
        <v>75</v>
      </c>
      <c r="E30" s="195" t="s">
        <v>76</v>
      </c>
      <c r="F30" s="676"/>
      <c r="G30" s="468" t="s">
        <v>19</v>
      </c>
      <c r="H30" s="466" t="s">
        <v>23</v>
      </c>
      <c r="I30" s="229" t="s">
        <v>21</v>
      </c>
      <c r="J30" s="73"/>
    </row>
    <row r="31" spans="1:10" s="75" customFormat="1" ht="104.25" customHeight="1" x14ac:dyDescent="0.25">
      <c r="A31" s="659">
        <v>11</v>
      </c>
      <c r="B31" s="661" t="s">
        <v>74</v>
      </c>
      <c r="C31" s="213" t="s">
        <v>16</v>
      </c>
      <c r="D31" s="205" t="s">
        <v>75</v>
      </c>
      <c r="E31" s="195" t="s">
        <v>76</v>
      </c>
      <c r="F31" s="675" t="s">
        <v>82</v>
      </c>
      <c r="G31" s="468" t="s">
        <v>61</v>
      </c>
      <c r="H31" s="466" t="s">
        <v>20</v>
      </c>
      <c r="I31" s="197" t="s">
        <v>83</v>
      </c>
      <c r="J31" s="73" t="s">
        <v>79</v>
      </c>
    </row>
    <row r="32" spans="1:10" s="75" customFormat="1" ht="35.25" customHeight="1" x14ac:dyDescent="0.25">
      <c r="A32" s="670"/>
      <c r="B32" s="663"/>
      <c r="C32" s="213" t="s">
        <v>16</v>
      </c>
      <c r="D32" s="205" t="s">
        <v>75</v>
      </c>
      <c r="E32" s="195" t="s">
        <v>76</v>
      </c>
      <c r="F32" s="676"/>
      <c r="G32" s="468" t="s">
        <v>19</v>
      </c>
      <c r="H32" s="466" t="s">
        <v>20</v>
      </c>
      <c r="I32" s="181" t="s">
        <v>21</v>
      </c>
      <c r="J32" s="73"/>
    </row>
    <row r="33" spans="1:10" s="75" customFormat="1" ht="108" customHeight="1" x14ac:dyDescent="0.25">
      <c r="A33" s="670"/>
      <c r="B33" s="661" t="s">
        <v>74</v>
      </c>
      <c r="C33" s="213" t="s">
        <v>26</v>
      </c>
      <c r="D33" s="205" t="s">
        <v>75</v>
      </c>
      <c r="E33" s="195" t="s">
        <v>76</v>
      </c>
      <c r="F33" s="675" t="s">
        <v>84</v>
      </c>
      <c r="G33" s="468" t="s">
        <v>61</v>
      </c>
      <c r="H33" s="466" t="s">
        <v>20</v>
      </c>
      <c r="I33" s="197" t="s">
        <v>85</v>
      </c>
      <c r="J33" s="73"/>
    </row>
    <row r="34" spans="1:10" s="75" customFormat="1" ht="38.25" customHeight="1" x14ac:dyDescent="0.25">
      <c r="A34" s="660"/>
      <c r="B34" s="663"/>
      <c r="C34" s="213" t="s">
        <v>26</v>
      </c>
      <c r="D34" s="205" t="s">
        <v>75</v>
      </c>
      <c r="E34" s="195" t="s">
        <v>76</v>
      </c>
      <c r="F34" s="676"/>
      <c r="G34" s="468" t="s">
        <v>19</v>
      </c>
      <c r="H34" s="466" t="s">
        <v>23</v>
      </c>
      <c r="I34" s="229" t="s">
        <v>21</v>
      </c>
      <c r="J34" s="73"/>
    </row>
    <row r="35" spans="1:10" s="75" customFormat="1" ht="45" customHeight="1" x14ac:dyDescent="0.25">
      <c r="A35" s="659">
        <v>12</v>
      </c>
      <c r="B35" s="661" t="s">
        <v>74</v>
      </c>
      <c r="C35" s="213" t="s">
        <v>16</v>
      </c>
      <c r="D35" s="205" t="s">
        <v>75</v>
      </c>
      <c r="E35" s="195" t="s">
        <v>86</v>
      </c>
      <c r="F35" s="649" t="s">
        <v>87</v>
      </c>
      <c r="G35" s="468" t="s">
        <v>61</v>
      </c>
      <c r="H35" s="466" t="s">
        <v>20</v>
      </c>
      <c r="I35" s="229" t="s">
        <v>21</v>
      </c>
      <c r="J35" s="183"/>
    </row>
    <row r="36" spans="1:10" s="75" customFormat="1" ht="77.25" customHeight="1" x14ac:dyDescent="0.25">
      <c r="A36" s="660"/>
      <c r="B36" s="663"/>
      <c r="C36" s="213" t="s">
        <v>16</v>
      </c>
      <c r="D36" s="205" t="s">
        <v>75</v>
      </c>
      <c r="E36" s="195" t="s">
        <v>86</v>
      </c>
      <c r="F36" s="650"/>
      <c r="G36" s="468" t="s">
        <v>39</v>
      </c>
      <c r="H36" s="466" t="s">
        <v>20</v>
      </c>
      <c r="I36" s="198" t="s">
        <v>88</v>
      </c>
      <c r="J36" s="183"/>
    </row>
    <row r="37" spans="1:10" s="75" customFormat="1" ht="72" customHeight="1" x14ac:dyDescent="0.25">
      <c r="A37" s="659">
        <v>13</v>
      </c>
      <c r="B37" s="291"/>
      <c r="C37" s="213" t="s">
        <v>16</v>
      </c>
      <c r="D37" s="205" t="s">
        <v>75</v>
      </c>
      <c r="E37" s="195" t="s">
        <v>89</v>
      </c>
      <c r="F37" s="649" t="s">
        <v>90</v>
      </c>
      <c r="G37" s="468" t="s">
        <v>33</v>
      </c>
      <c r="H37" s="466" t="s">
        <v>20</v>
      </c>
      <c r="I37" s="229" t="s">
        <v>21</v>
      </c>
      <c r="J37" s="183" t="s">
        <v>91</v>
      </c>
    </row>
    <row r="38" spans="1:10" s="75" customFormat="1" ht="103.5" customHeight="1" x14ac:dyDescent="0.25">
      <c r="A38" s="670"/>
      <c r="B38" s="291"/>
      <c r="C38" s="213" t="s">
        <v>16</v>
      </c>
      <c r="D38" s="205" t="s">
        <v>75</v>
      </c>
      <c r="E38" s="195" t="s">
        <v>89</v>
      </c>
      <c r="F38" s="650"/>
      <c r="G38" s="468" t="s">
        <v>19</v>
      </c>
      <c r="H38" s="466" t="s">
        <v>20</v>
      </c>
      <c r="I38" s="285" t="s">
        <v>92</v>
      </c>
      <c r="J38" s="180" t="s">
        <v>93</v>
      </c>
    </row>
    <row r="39" spans="1:10" s="75" customFormat="1" ht="32.25" customHeight="1" x14ac:dyDescent="0.25">
      <c r="A39" s="670"/>
      <c r="B39" s="291"/>
      <c r="C39" s="213" t="s">
        <v>26</v>
      </c>
      <c r="D39" s="205" t="s">
        <v>75</v>
      </c>
      <c r="E39" s="195" t="s">
        <v>89</v>
      </c>
      <c r="F39" s="649" t="s">
        <v>94</v>
      </c>
      <c r="G39" s="468" t="s">
        <v>61</v>
      </c>
      <c r="H39" s="466" t="s">
        <v>20</v>
      </c>
      <c r="I39" s="229" t="s">
        <v>21</v>
      </c>
      <c r="J39" s="183"/>
    </row>
    <row r="40" spans="1:10" s="75" customFormat="1" ht="87.75" customHeight="1" x14ac:dyDescent="0.25">
      <c r="A40" s="660"/>
      <c r="B40" s="291"/>
      <c r="C40" s="213" t="s">
        <v>26</v>
      </c>
      <c r="D40" s="205" t="s">
        <v>75</v>
      </c>
      <c r="E40" s="195" t="s">
        <v>89</v>
      </c>
      <c r="F40" s="650"/>
      <c r="G40" s="468" t="s">
        <v>95</v>
      </c>
      <c r="H40" s="466" t="s">
        <v>20</v>
      </c>
      <c r="I40" s="197" t="s">
        <v>96</v>
      </c>
      <c r="J40" s="371"/>
    </row>
    <row r="41" spans="1:10" s="76" customFormat="1" ht="42" customHeight="1" x14ac:dyDescent="0.25">
      <c r="A41" s="640">
        <v>14</v>
      </c>
      <c r="B41" s="661" t="s">
        <v>97</v>
      </c>
      <c r="C41" s="214" t="s">
        <v>23</v>
      </c>
      <c r="D41" s="206"/>
      <c r="E41" s="76" t="s">
        <v>98</v>
      </c>
      <c r="F41" s="640" t="s">
        <v>99</v>
      </c>
      <c r="G41" s="76" t="s">
        <v>61</v>
      </c>
      <c r="H41" s="470" t="s">
        <v>23</v>
      </c>
      <c r="I41" s="200" t="s">
        <v>100</v>
      </c>
      <c r="J41" s="372"/>
    </row>
    <row r="42" spans="1:10" s="76" customFormat="1" ht="41.25" customHeight="1" x14ac:dyDescent="0.25">
      <c r="A42" s="642"/>
      <c r="B42" s="662"/>
      <c r="C42" s="214" t="s">
        <v>23</v>
      </c>
      <c r="D42" s="206"/>
      <c r="E42" s="76" t="s">
        <v>98</v>
      </c>
      <c r="F42" s="642"/>
      <c r="G42" s="76" t="s">
        <v>39</v>
      </c>
      <c r="H42" s="470" t="s">
        <v>23</v>
      </c>
      <c r="I42" s="200" t="s">
        <v>101</v>
      </c>
      <c r="J42" s="372"/>
    </row>
    <row r="43" spans="1:10" s="76" customFormat="1" ht="45.75" customHeight="1" x14ac:dyDescent="0.25">
      <c r="A43" s="640">
        <v>15</v>
      </c>
      <c r="B43" s="662"/>
      <c r="C43" s="62" t="s">
        <v>23</v>
      </c>
      <c r="D43" s="206"/>
      <c r="E43" s="464" t="s">
        <v>102</v>
      </c>
      <c r="F43" s="640" t="s">
        <v>103</v>
      </c>
      <c r="G43" s="76" t="s">
        <v>61</v>
      </c>
      <c r="H43" s="470" t="s">
        <v>23</v>
      </c>
      <c r="I43" s="200" t="s">
        <v>104</v>
      </c>
      <c r="J43" s="372"/>
    </row>
    <row r="44" spans="1:10" s="76" customFormat="1" ht="42.75" customHeight="1" x14ac:dyDescent="0.25">
      <c r="A44" s="642"/>
      <c r="B44" s="662"/>
      <c r="C44" s="62" t="s">
        <v>23</v>
      </c>
      <c r="D44" s="206"/>
      <c r="E44" s="464" t="s">
        <v>102</v>
      </c>
      <c r="F44" s="642"/>
      <c r="G44" s="76" t="s">
        <v>39</v>
      </c>
      <c r="H44" s="470" t="s">
        <v>23</v>
      </c>
      <c r="I44" s="256" t="s">
        <v>21</v>
      </c>
      <c r="J44" s="373"/>
    </row>
    <row r="45" spans="1:10" s="76" customFormat="1" ht="51" customHeight="1" x14ac:dyDescent="0.25">
      <c r="A45" s="640">
        <v>16</v>
      </c>
      <c r="B45" s="662"/>
      <c r="C45" s="62" t="s">
        <v>23</v>
      </c>
      <c r="D45" s="206"/>
      <c r="E45" s="464" t="s">
        <v>102</v>
      </c>
      <c r="F45" s="640" t="s">
        <v>105</v>
      </c>
      <c r="G45" s="76" t="s">
        <v>61</v>
      </c>
      <c r="H45" s="470" t="s">
        <v>23</v>
      </c>
      <c r="I45" s="185" t="s">
        <v>106</v>
      </c>
    </row>
    <row r="46" spans="1:10" s="76" customFormat="1" ht="34.5" customHeight="1" x14ac:dyDescent="0.25">
      <c r="A46" s="642"/>
      <c r="B46" s="662"/>
      <c r="C46" s="62" t="s">
        <v>23</v>
      </c>
      <c r="D46" s="206"/>
      <c r="E46" s="464" t="s">
        <v>102</v>
      </c>
      <c r="F46" s="642"/>
      <c r="G46" s="76" t="s">
        <v>39</v>
      </c>
      <c r="H46" s="470" t="s">
        <v>23</v>
      </c>
      <c r="I46" s="256" t="s">
        <v>21</v>
      </c>
    </row>
    <row r="47" spans="1:10" s="76" customFormat="1" ht="74.25" customHeight="1" x14ac:dyDescent="0.25">
      <c r="A47" s="640">
        <v>17</v>
      </c>
      <c r="B47" s="662"/>
      <c r="C47" s="62" t="s">
        <v>23</v>
      </c>
      <c r="D47" s="206"/>
      <c r="E47" s="464" t="s">
        <v>107</v>
      </c>
      <c r="F47" s="640" t="s">
        <v>108</v>
      </c>
      <c r="G47" s="76" t="s">
        <v>61</v>
      </c>
      <c r="H47" s="470" t="s">
        <v>23</v>
      </c>
      <c r="I47" s="185" t="s">
        <v>109</v>
      </c>
    </row>
    <row r="48" spans="1:10" s="76" customFormat="1" ht="44.25" customHeight="1" x14ac:dyDescent="0.25">
      <c r="A48" s="642"/>
      <c r="B48" s="663"/>
      <c r="C48" s="62" t="s">
        <v>110</v>
      </c>
      <c r="D48" s="206"/>
      <c r="E48" s="464" t="s">
        <v>107</v>
      </c>
      <c r="F48" s="642"/>
      <c r="G48" s="76" t="s">
        <v>39</v>
      </c>
      <c r="H48" s="470" t="s">
        <v>23</v>
      </c>
      <c r="I48" s="185" t="s">
        <v>111</v>
      </c>
    </row>
    <row r="49" spans="1:10" s="76" customFormat="1" ht="24.95" customHeight="1" x14ac:dyDescent="0.25">
      <c r="A49" s="177"/>
      <c r="B49" s="201" t="s">
        <v>112</v>
      </c>
      <c r="C49" s="212"/>
      <c r="D49" s="204"/>
      <c r="E49" s="178"/>
      <c r="F49" s="268"/>
      <c r="G49" s="177"/>
      <c r="H49" s="268"/>
      <c r="I49" s="177"/>
      <c r="J49" s="80"/>
    </row>
    <row r="50" spans="1:10" s="198" customFormat="1" ht="36.75" customHeight="1" x14ac:dyDescent="0.25">
      <c r="A50" s="649">
        <v>18</v>
      </c>
      <c r="B50" s="664" t="s">
        <v>113</v>
      </c>
      <c r="C50" s="215" t="s">
        <v>23</v>
      </c>
      <c r="D50" s="249"/>
      <c r="E50" s="197" t="s">
        <v>114</v>
      </c>
      <c r="F50" s="647" t="s">
        <v>115</v>
      </c>
      <c r="G50" s="197" t="s">
        <v>61</v>
      </c>
      <c r="H50" s="273" t="s">
        <v>23</v>
      </c>
      <c r="I50" s="197" t="s">
        <v>116</v>
      </c>
    </row>
    <row r="51" spans="1:10" s="198" customFormat="1" ht="56.25" customHeight="1" x14ac:dyDescent="0.25">
      <c r="A51" s="650"/>
      <c r="B51" s="665"/>
      <c r="C51" s="215" t="s">
        <v>23</v>
      </c>
      <c r="D51" s="249"/>
      <c r="E51" s="197" t="s">
        <v>117</v>
      </c>
      <c r="F51" s="648"/>
      <c r="G51" s="197" t="s">
        <v>39</v>
      </c>
      <c r="H51" s="273" t="s">
        <v>23</v>
      </c>
      <c r="I51" s="197" t="s">
        <v>118</v>
      </c>
    </row>
    <row r="52" spans="1:10" s="180" customFormat="1" ht="72.75" customHeight="1" x14ac:dyDescent="0.25">
      <c r="A52" s="649">
        <v>19</v>
      </c>
      <c r="B52" s="684" t="s">
        <v>119</v>
      </c>
      <c r="C52" s="216" t="s">
        <v>23</v>
      </c>
      <c r="D52" s="207"/>
      <c r="E52" s="469" t="s">
        <v>120</v>
      </c>
      <c r="F52" s="649" t="s">
        <v>121</v>
      </c>
      <c r="G52" s="180" t="s">
        <v>33</v>
      </c>
      <c r="H52" s="466" t="s">
        <v>23</v>
      </c>
      <c r="I52" s="198" t="s">
        <v>122</v>
      </c>
    </row>
    <row r="53" spans="1:10" s="180" customFormat="1" ht="38.25" customHeight="1" x14ac:dyDescent="0.25">
      <c r="A53" s="650"/>
      <c r="B53" s="685"/>
      <c r="C53" s="216" t="s">
        <v>23</v>
      </c>
      <c r="D53" s="207"/>
      <c r="E53" s="469" t="s">
        <v>120</v>
      </c>
      <c r="F53" s="650"/>
      <c r="G53" s="180" t="s">
        <v>19</v>
      </c>
      <c r="H53" s="466" t="s">
        <v>23</v>
      </c>
      <c r="I53" s="180" t="s">
        <v>21</v>
      </c>
    </row>
    <row r="54" spans="1:10" s="180" customFormat="1" ht="25.5" customHeight="1" x14ac:dyDescent="0.2">
      <c r="A54" s="649">
        <v>20</v>
      </c>
      <c r="B54" s="685"/>
      <c r="C54" s="655" t="s">
        <v>26</v>
      </c>
      <c r="D54" s="657"/>
      <c r="E54" s="649" t="s">
        <v>120</v>
      </c>
      <c r="F54" s="689" t="s">
        <v>123</v>
      </c>
      <c r="G54" s="180" t="s">
        <v>61</v>
      </c>
      <c r="H54" s="466" t="s">
        <v>23</v>
      </c>
      <c r="I54" s="248" t="s">
        <v>21</v>
      </c>
      <c r="J54" s="466"/>
    </row>
    <row r="55" spans="1:10" s="180" customFormat="1" ht="31.5" customHeight="1" x14ac:dyDescent="0.25">
      <c r="A55" s="650"/>
      <c r="B55" s="685"/>
      <c r="C55" s="656"/>
      <c r="D55" s="658"/>
      <c r="E55" s="650"/>
      <c r="F55" s="690"/>
      <c r="G55" s="180" t="s">
        <v>39</v>
      </c>
      <c r="H55" s="466" t="s">
        <v>23</v>
      </c>
      <c r="I55" s="220" t="s">
        <v>124</v>
      </c>
      <c r="J55" s="466"/>
    </row>
    <row r="56" spans="1:10" s="180" customFormat="1" ht="51" customHeight="1" x14ac:dyDescent="0.25">
      <c r="A56" s="649">
        <v>21</v>
      </c>
      <c r="B56" s="685"/>
      <c r="C56" s="250" t="s">
        <v>26</v>
      </c>
      <c r="D56" s="207"/>
      <c r="E56" s="469" t="s">
        <v>125</v>
      </c>
      <c r="F56" s="649" t="s">
        <v>126</v>
      </c>
      <c r="G56" s="180" t="s">
        <v>61</v>
      </c>
      <c r="H56" s="466" t="s">
        <v>23</v>
      </c>
      <c r="I56" s="256" t="s">
        <v>21</v>
      </c>
      <c r="J56" s="198"/>
    </row>
    <row r="57" spans="1:10" s="180" customFormat="1" ht="86.25" customHeight="1" x14ac:dyDescent="0.25">
      <c r="A57" s="650"/>
      <c r="B57" s="685"/>
      <c r="C57" s="250" t="s">
        <v>26</v>
      </c>
      <c r="D57" s="207"/>
      <c r="E57" s="469" t="s">
        <v>127</v>
      </c>
      <c r="F57" s="650"/>
      <c r="G57" s="180" t="s">
        <v>95</v>
      </c>
      <c r="H57" s="274" t="s">
        <v>23</v>
      </c>
      <c r="I57" s="186" t="s">
        <v>128</v>
      </c>
      <c r="J57" s="198"/>
    </row>
    <row r="58" spans="1:10" s="180" customFormat="1" ht="24" customHeight="1" x14ac:dyDescent="0.25">
      <c r="A58" s="649">
        <v>22</v>
      </c>
      <c r="B58" s="685"/>
      <c r="C58" s="216" t="s">
        <v>16</v>
      </c>
      <c r="D58" s="207"/>
      <c r="E58" s="469" t="s">
        <v>129</v>
      </c>
      <c r="F58" s="649" t="s">
        <v>130</v>
      </c>
      <c r="G58" s="180" t="s">
        <v>39</v>
      </c>
      <c r="H58" s="466" t="s">
        <v>23</v>
      </c>
      <c r="I58" s="180" t="s">
        <v>131</v>
      </c>
    </row>
    <row r="59" spans="1:10" s="180" customFormat="1" ht="46.5" customHeight="1" x14ac:dyDescent="0.25">
      <c r="A59" s="669"/>
      <c r="B59" s="685"/>
      <c r="C59" s="216" t="s">
        <v>16</v>
      </c>
      <c r="D59" s="207"/>
      <c r="E59" s="469" t="s">
        <v>129</v>
      </c>
      <c r="F59" s="650"/>
      <c r="G59" s="180" t="s">
        <v>61</v>
      </c>
      <c r="H59" s="466" t="s">
        <v>23</v>
      </c>
      <c r="I59" s="180" t="s">
        <v>132</v>
      </c>
    </row>
    <row r="60" spans="1:10" s="180" customFormat="1" ht="47.25" customHeight="1" x14ac:dyDescent="0.25">
      <c r="A60" s="669"/>
      <c r="B60" s="685"/>
      <c r="C60" s="216" t="s">
        <v>26</v>
      </c>
      <c r="D60" s="207"/>
      <c r="E60" s="469" t="s">
        <v>129</v>
      </c>
      <c r="F60" s="647" t="s">
        <v>133</v>
      </c>
      <c r="G60" s="197" t="s">
        <v>61</v>
      </c>
      <c r="H60" s="286" t="s">
        <v>134</v>
      </c>
      <c r="I60" s="197" t="s">
        <v>135</v>
      </c>
      <c r="J60" s="180" t="s">
        <v>136</v>
      </c>
    </row>
    <row r="61" spans="1:10" s="180" customFormat="1" ht="25.5" customHeight="1" x14ac:dyDescent="0.25">
      <c r="A61" s="669"/>
      <c r="B61" s="685"/>
      <c r="C61" s="216" t="s">
        <v>26</v>
      </c>
      <c r="D61" s="207"/>
      <c r="E61" s="469" t="s">
        <v>129</v>
      </c>
      <c r="F61" s="651"/>
      <c r="G61" s="197" t="s">
        <v>61</v>
      </c>
      <c r="H61" s="273" t="s">
        <v>137</v>
      </c>
      <c r="I61" s="256" t="s">
        <v>21</v>
      </c>
    </row>
    <row r="62" spans="1:10" s="180" customFormat="1" ht="81.75" customHeight="1" x14ac:dyDescent="0.25">
      <c r="A62" s="650"/>
      <c r="B62" s="685"/>
      <c r="C62" s="216" t="s">
        <v>26</v>
      </c>
      <c r="D62" s="207"/>
      <c r="E62" s="469" t="s">
        <v>129</v>
      </c>
      <c r="F62" s="648"/>
      <c r="G62" s="197" t="s">
        <v>39</v>
      </c>
      <c r="H62" s="273" t="s">
        <v>23</v>
      </c>
      <c r="I62" s="197" t="s">
        <v>138</v>
      </c>
      <c r="J62" s="197" t="s">
        <v>139</v>
      </c>
    </row>
    <row r="63" spans="1:10" s="180" customFormat="1" ht="49.5" customHeight="1" x14ac:dyDescent="0.25">
      <c r="A63" s="649">
        <v>23</v>
      </c>
      <c r="B63" s="685"/>
      <c r="C63" s="216" t="s">
        <v>16</v>
      </c>
      <c r="D63" s="207"/>
      <c r="E63" s="469" t="s">
        <v>140</v>
      </c>
      <c r="F63" s="704" t="s">
        <v>141</v>
      </c>
      <c r="G63" s="180" t="s">
        <v>61</v>
      </c>
      <c r="H63" s="466" t="s">
        <v>142</v>
      </c>
      <c r="I63" s="180" t="s">
        <v>143</v>
      </c>
      <c r="J63" s="180" t="s">
        <v>136</v>
      </c>
    </row>
    <row r="64" spans="1:10" s="180" customFormat="1" ht="39.75" customHeight="1" x14ac:dyDescent="0.25">
      <c r="A64" s="669"/>
      <c r="B64" s="685"/>
      <c r="C64" s="216" t="s">
        <v>16</v>
      </c>
      <c r="D64" s="207"/>
      <c r="E64" s="469" t="s">
        <v>140</v>
      </c>
      <c r="F64" s="705"/>
      <c r="G64" s="180" t="s">
        <v>39</v>
      </c>
      <c r="H64" s="466" t="s">
        <v>137</v>
      </c>
      <c r="I64" s="180" t="s">
        <v>144</v>
      </c>
    </row>
    <row r="65" spans="1:10" s="180" customFormat="1" ht="55.15" customHeight="1" x14ac:dyDescent="0.25">
      <c r="A65" s="669"/>
      <c r="B65" s="685"/>
      <c r="C65" s="216" t="s">
        <v>16</v>
      </c>
      <c r="D65" s="207"/>
      <c r="E65" s="469" t="s">
        <v>140</v>
      </c>
      <c r="F65" s="705"/>
      <c r="G65" s="180" t="s">
        <v>61</v>
      </c>
      <c r="H65" s="286" t="s">
        <v>134</v>
      </c>
      <c r="I65" s="197" t="s">
        <v>145</v>
      </c>
    </row>
    <row r="66" spans="1:10" s="180" customFormat="1" ht="96.75" customHeight="1" x14ac:dyDescent="0.25">
      <c r="A66" s="669"/>
      <c r="B66" s="685"/>
      <c r="C66" s="216" t="s">
        <v>16</v>
      </c>
      <c r="D66" s="207"/>
      <c r="E66" s="469" t="s">
        <v>140</v>
      </c>
      <c r="F66" s="706"/>
      <c r="G66" s="180" t="s">
        <v>95</v>
      </c>
      <c r="H66" s="286" t="s">
        <v>134</v>
      </c>
      <c r="I66" s="180" t="s">
        <v>146</v>
      </c>
    </row>
    <row r="67" spans="1:10" s="180" customFormat="1" ht="49.5" customHeight="1" x14ac:dyDescent="0.25">
      <c r="A67" s="669"/>
      <c r="B67" s="685"/>
      <c r="C67" s="216" t="s">
        <v>26</v>
      </c>
      <c r="D67" s="287" t="s">
        <v>147</v>
      </c>
      <c r="E67" s="469" t="s">
        <v>140</v>
      </c>
      <c r="F67" s="647" t="s">
        <v>148</v>
      </c>
      <c r="G67" s="180" t="s">
        <v>61</v>
      </c>
      <c r="H67" s="466" t="s">
        <v>23</v>
      </c>
      <c r="I67" s="180" t="s">
        <v>149</v>
      </c>
      <c r="J67" s="180" t="s">
        <v>150</v>
      </c>
    </row>
    <row r="68" spans="1:10" s="180" customFormat="1" ht="87.75" customHeight="1" x14ac:dyDescent="0.25">
      <c r="A68" s="669"/>
      <c r="B68" s="685"/>
      <c r="C68" s="216" t="s">
        <v>26</v>
      </c>
      <c r="D68" s="287" t="s">
        <v>147</v>
      </c>
      <c r="E68" s="469" t="s">
        <v>140</v>
      </c>
      <c r="F68" s="651"/>
      <c r="G68" s="180" t="s">
        <v>95</v>
      </c>
      <c r="H68" s="466" t="s">
        <v>137</v>
      </c>
      <c r="I68" s="197" t="s">
        <v>151</v>
      </c>
    </row>
    <row r="69" spans="1:10" s="180" customFormat="1" ht="105.75" customHeight="1" x14ac:dyDescent="0.25">
      <c r="A69" s="650"/>
      <c r="B69" s="685"/>
      <c r="C69" s="216" t="s">
        <v>26</v>
      </c>
      <c r="D69" s="287" t="s">
        <v>147</v>
      </c>
      <c r="E69" s="469" t="s">
        <v>140</v>
      </c>
      <c r="F69" s="648"/>
      <c r="G69" s="180" t="s">
        <v>95</v>
      </c>
      <c r="H69" s="286" t="s">
        <v>134</v>
      </c>
      <c r="I69" s="197" t="s">
        <v>152</v>
      </c>
    </row>
    <row r="70" spans="1:10" s="180" customFormat="1" ht="53.25" customHeight="1" x14ac:dyDescent="0.25">
      <c r="A70" s="649">
        <v>24</v>
      </c>
      <c r="B70" s="685"/>
      <c r="C70" s="216" t="s">
        <v>16</v>
      </c>
      <c r="D70" s="207"/>
      <c r="E70" s="469" t="s">
        <v>153</v>
      </c>
      <c r="F70" s="652" t="s">
        <v>154</v>
      </c>
      <c r="G70" s="180" t="s">
        <v>61</v>
      </c>
      <c r="H70" s="466" t="s">
        <v>23</v>
      </c>
      <c r="I70" s="197" t="s">
        <v>155</v>
      </c>
      <c r="J70" s="180" t="s">
        <v>156</v>
      </c>
    </row>
    <row r="71" spans="1:10" s="180" customFormat="1" ht="46.5" customHeight="1" x14ac:dyDescent="0.25">
      <c r="A71" s="669"/>
      <c r="B71" s="685"/>
      <c r="C71" s="216" t="s">
        <v>16</v>
      </c>
      <c r="D71" s="207"/>
      <c r="E71" s="469" t="s">
        <v>153</v>
      </c>
      <c r="F71" s="653"/>
      <c r="G71" s="180" t="s">
        <v>39</v>
      </c>
      <c r="H71" s="466" t="s">
        <v>137</v>
      </c>
      <c r="I71" s="256" t="s">
        <v>21</v>
      </c>
    </row>
    <row r="72" spans="1:10" s="180" customFormat="1" ht="46.5" customHeight="1" x14ac:dyDescent="0.25">
      <c r="A72" s="669"/>
      <c r="B72" s="685"/>
      <c r="C72" s="216" t="s">
        <v>16</v>
      </c>
      <c r="D72" s="207"/>
      <c r="E72" s="469" t="s">
        <v>157</v>
      </c>
      <c r="F72" s="654"/>
      <c r="G72" s="180" t="s">
        <v>39</v>
      </c>
      <c r="H72" s="286" t="s">
        <v>134</v>
      </c>
      <c r="I72" s="197" t="s">
        <v>158</v>
      </c>
    </row>
    <row r="73" spans="1:10" s="180" customFormat="1" ht="46.5" customHeight="1" x14ac:dyDescent="0.25">
      <c r="A73" s="669"/>
      <c r="B73" s="685"/>
      <c r="C73" s="216" t="s">
        <v>26</v>
      </c>
      <c r="D73" s="207" t="s">
        <v>159</v>
      </c>
      <c r="E73" s="469" t="s">
        <v>153</v>
      </c>
      <c r="F73" s="647" t="s">
        <v>160</v>
      </c>
      <c r="G73" s="180" t="s">
        <v>39</v>
      </c>
      <c r="H73" s="466" t="s">
        <v>137</v>
      </c>
      <c r="I73" s="197" t="s">
        <v>161</v>
      </c>
      <c r="J73" s="180" t="s">
        <v>162</v>
      </c>
    </row>
    <row r="74" spans="1:10" s="180" customFormat="1" ht="46.5" customHeight="1" x14ac:dyDescent="0.25">
      <c r="A74" s="669"/>
      <c r="B74" s="685"/>
      <c r="C74" s="216" t="s">
        <v>26</v>
      </c>
      <c r="D74" s="207" t="s">
        <v>159</v>
      </c>
      <c r="E74" s="469" t="s">
        <v>153</v>
      </c>
      <c r="F74" s="651"/>
      <c r="G74" s="180" t="s">
        <v>95</v>
      </c>
      <c r="H74" s="286" t="s">
        <v>134</v>
      </c>
      <c r="I74" s="197" t="s">
        <v>163</v>
      </c>
    </row>
    <row r="75" spans="1:10" s="180" customFormat="1" ht="46.5" customHeight="1" x14ac:dyDescent="0.25">
      <c r="A75" s="669"/>
      <c r="B75" s="685"/>
      <c r="C75" s="216" t="s">
        <v>26</v>
      </c>
      <c r="D75" s="207" t="s">
        <v>159</v>
      </c>
      <c r="E75" s="469" t="s">
        <v>153</v>
      </c>
      <c r="F75" s="651"/>
      <c r="G75" s="180" t="s">
        <v>61</v>
      </c>
      <c r="H75" s="286" t="s">
        <v>134</v>
      </c>
      <c r="I75" s="180" t="s">
        <v>164</v>
      </c>
    </row>
    <row r="76" spans="1:10" s="180" customFormat="1" ht="38.25" customHeight="1" x14ac:dyDescent="0.25">
      <c r="A76" s="650"/>
      <c r="B76" s="685"/>
      <c r="C76" s="216" t="s">
        <v>26</v>
      </c>
      <c r="D76" s="207" t="s">
        <v>159</v>
      </c>
      <c r="E76" s="469" t="s">
        <v>157</v>
      </c>
      <c r="F76" s="648"/>
      <c r="G76" s="180" t="s">
        <v>61</v>
      </c>
      <c r="H76" s="466" t="s">
        <v>137</v>
      </c>
      <c r="I76" s="256" t="s">
        <v>21</v>
      </c>
    </row>
    <row r="77" spans="1:10" s="180" customFormat="1" ht="104.25" customHeight="1" x14ac:dyDescent="0.2">
      <c r="A77" s="649">
        <v>25</v>
      </c>
      <c r="B77" s="685"/>
      <c r="C77" s="216" t="s">
        <v>26</v>
      </c>
      <c r="D77" s="207"/>
      <c r="E77" s="469" t="s">
        <v>165</v>
      </c>
      <c r="F77" s="649" t="s">
        <v>166</v>
      </c>
      <c r="G77" s="180" t="s">
        <v>61</v>
      </c>
      <c r="H77" s="286" t="s">
        <v>134</v>
      </c>
      <c r="I77" s="253" t="s">
        <v>167</v>
      </c>
    </row>
    <row r="78" spans="1:10" s="180" customFormat="1" ht="43.5" customHeight="1" x14ac:dyDescent="0.25">
      <c r="A78" s="669"/>
      <c r="B78" s="685"/>
      <c r="C78" s="216" t="s">
        <v>26</v>
      </c>
      <c r="D78" s="207"/>
      <c r="E78" s="469" t="s">
        <v>165</v>
      </c>
      <c r="F78" s="669"/>
      <c r="G78" s="180" t="s">
        <v>61</v>
      </c>
      <c r="H78" s="466" t="s">
        <v>137</v>
      </c>
      <c r="I78" s="252" t="s">
        <v>168</v>
      </c>
    </row>
    <row r="79" spans="1:10" s="180" customFormat="1" ht="46.5" customHeight="1" x14ac:dyDescent="0.25">
      <c r="A79" s="669"/>
      <c r="B79" s="685"/>
      <c r="C79" s="216" t="s">
        <v>26</v>
      </c>
      <c r="D79" s="207"/>
      <c r="E79" s="469" t="s">
        <v>165</v>
      </c>
      <c r="F79" s="669"/>
      <c r="G79" s="180" t="s">
        <v>95</v>
      </c>
      <c r="H79" s="286" t="s">
        <v>134</v>
      </c>
      <c r="I79" s="316" t="s">
        <v>169</v>
      </c>
    </row>
    <row r="80" spans="1:10" s="180" customFormat="1" ht="46.5" customHeight="1" x14ac:dyDescent="0.25">
      <c r="A80" s="669"/>
      <c r="B80" s="685"/>
      <c r="C80" s="216" t="s">
        <v>26</v>
      </c>
      <c r="D80" s="207"/>
      <c r="E80" s="469" t="s">
        <v>165</v>
      </c>
      <c r="F80" s="650"/>
      <c r="G80" s="180" t="s">
        <v>95</v>
      </c>
      <c r="H80" s="466" t="s">
        <v>137</v>
      </c>
      <c r="I80" s="255" t="s">
        <v>170</v>
      </c>
    </row>
    <row r="81" spans="1:10" s="180" customFormat="1" ht="55.15" customHeight="1" x14ac:dyDescent="0.25">
      <c r="A81" s="669"/>
      <c r="B81" s="685"/>
      <c r="C81" s="216" t="s">
        <v>16</v>
      </c>
      <c r="D81" s="207"/>
      <c r="E81" s="469" t="s">
        <v>165</v>
      </c>
      <c r="F81" s="675" t="s">
        <v>171</v>
      </c>
      <c r="G81" s="180" t="s">
        <v>61</v>
      </c>
      <c r="H81" s="286" t="s">
        <v>134</v>
      </c>
      <c r="I81" s="315" t="s">
        <v>172</v>
      </c>
    </row>
    <row r="82" spans="1:10" s="180" customFormat="1" ht="46.5" customHeight="1" x14ac:dyDescent="0.25">
      <c r="A82" s="669"/>
      <c r="B82" s="685"/>
      <c r="C82" s="216" t="s">
        <v>16</v>
      </c>
      <c r="D82" s="207"/>
      <c r="E82" s="469" t="s">
        <v>165</v>
      </c>
      <c r="F82" s="703"/>
      <c r="G82" s="180" t="s">
        <v>61</v>
      </c>
      <c r="H82" s="466" t="s">
        <v>137</v>
      </c>
      <c r="I82" s="255" t="s">
        <v>172</v>
      </c>
    </row>
    <row r="83" spans="1:10" s="180" customFormat="1" ht="46.5" customHeight="1" x14ac:dyDescent="0.25">
      <c r="A83" s="669"/>
      <c r="B83" s="685"/>
      <c r="C83" s="216" t="s">
        <v>16</v>
      </c>
      <c r="D83" s="207"/>
      <c r="E83" s="469" t="s">
        <v>165</v>
      </c>
      <c r="F83" s="703"/>
      <c r="G83" s="180" t="s">
        <v>95</v>
      </c>
      <c r="H83" s="286" t="s">
        <v>134</v>
      </c>
      <c r="I83" s="257" t="s">
        <v>173</v>
      </c>
    </row>
    <row r="84" spans="1:10" s="180" customFormat="1" ht="36.75" customHeight="1" x14ac:dyDescent="0.25">
      <c r="A84" s="650"/>
      <c r="B84" s="685"/>
      <c r="C84" s="216" t="s">
        <v>16</v>
      </c>
      <c r="D84" s="207"/>
      <c r="E84" s="469" t="s">
        <v>165</v>
      </c>
      <c r="F84" s="676"/>
      <c r="G84" s="180" t="s">
        <v>95</v>
      </c>
      <c r="H84" s="466" t="s">
        <v>137</v>
      </c>
      <c r="I84" s="258" t="s">
        <v>21</v>
      </c>
    </row>
    <row r="85" spans="1:10" s="183" customFormat="1" ht="44.25" customHeight="1" x14ac:dyDescent="0.25">
      <c r="A85" s="668">
        <v>26</v>
      </c>
      <c r="B85" s="685"/>
      <c r="C85" s="214" t="s">
        <v>16</v>
      </c>
      <c r="D85" s="206"/>
      <c r="E85" s="76" t="s">
        <v>174</v>
      </c>
      <c r="F85" s="640" t="s">
        <v>175</v>
      </c>
      <c r="G85" s="76" t="s">
        <v>39</v>
      </c>
      <c r="H85" s="470" t="s">
        <v>23</v>
      </c>
      <c r="I85" s="259" t="s">
        <v>21</v>
      </c>
    </row>
    <row r="86" spans="1:10" s="183" customFormat="1" ht="72.75" customHeight="1" x14ac:dyDescent="0.25">
      <c r="A86" s="666"/>
      <c r="B86" s="685"/>
      <c r="C86" s="214" t="s">
        <v>16</v>
      </c>
      <c r="D86" s="206"/>
      <c r="E86" s="76" t="s">
        <v>174</v>
      </c>
      <c r="F86" s="641"/>
      <c r="G86" s="76" t="s">
        <v>61</v>
      </c>
      <c r="H86" s="470" t="s">
        <v>137</v>
      </c>
      <c r="I86" s="316" t="s">
        <v>176</v>
      </c>
    </row>
    <row r="87" spans="1:10" s="183" customFormat="1" ht="89.25" customHeight="1" x14ac:dyDescent="0.2">
      <c r="A87" s="666"/>
      <c r="B87" s="685"/>
      <c r="C87" s="214" t="s">
        <v>16</v>
      </c>
      <c r="D87" s="206"/>
      <c r="E87" s="76" t="s">
        <v>174</v>
      </c>
      <c r="F87" s="642"/>
      <c r="G87" s="76" t="s">
        <v>61</v>
      </c>
      <c r="H87" s="286" t="s">
        <v>177</v>
      </c>
      <c r="I87" s="254" t="s">
        <v>178</v>
      </c>
    </row>
    <row r="88" spans="1:10" s="183" customFormat="1" ht="26.25" customHeight="1" x14ac:dyDescent="0.25">
      <c r="A88" s="666">
        <v>27</v>
      </c>
      <c r="B88" s="685"/>
      <c r="C88" s="214" t="s">
        <v>23</v>
      </c>
      <c r="D88" s="206"/>
      <c r="E88" s="76" t="s">
        <v>174</v>
      </c>
      <c r="F88" s="640" t="s">
        <v>179</v>
      </c>
      <c r="G88" s="76" t="s">
        <v>95</v>
      </c>
      <c r="H88" s="470" t="s">
        <v>23</v>
      </c>
      <c r="I88" s="256" t="s">
        <v>21</v>
      </c>
    </row>
    <row r="89" spans="1:10" s="183" customFormat="1" ht="42" customHeight="1" x14ac:dyDescent="0.25">
      <c r="A89" s="666"/>
      <c r="B89" s="685"/>
      <c r="C89" s="214" t="s">
        <v>23</v>
      </c>
      <c r="D89" s="206"/>
      <c r="E89" s="76" t="s">
        <v>174</v>
      </c>
      <c r="F89" s="641"/>
      <c r="G89" s="76" t="s">
        <v>180</v>
      </c>
      <c r="H89" s="470" t="s">
        <v>137</v>
      </c>
      <c r="I89" s="77" t="s">
        <v>181</v>
      </c>
    </row>
    <row r="90" spans="1:10" s="183" customFormat="1" ht="117.75" customHeight="1" x14ac:dyDescent="0.25">
      <c r="A90" s="667"/>
      <c r="B90" s="685"/>
      <c r="C90" s="214" t="s">
        <v>23</v>
      </c>
      <c r="D90" s="206"/>
      <c r="E90" s="76" t="s">
        <v>174</v>
      </c>
      <c r="F90" s="642"/>
      <c r="G90" s="76" t="s">
        <v>180</v>
      </c>
      <c r="H90" s="286" t="s">
        <v>177</v>
      </c>
      <c r="I90" s="260" t="s">
        <v>182</v>
      </c>
    </row>
    <row r="91" spans="1:10" s="183" customFormat="1" ht="27.75" customHeight="1" x14ac:dyDescent="0.25">
      <c r="A91" s="649">
        <v>28</v>
      </c>
      <c r="B91" s="685"/>
      <c r="C91" s="214" t="s">
        <v>16</v>
      </c>
      <c r="D91" s="206"/>
      <c r="E91" s="76" t="s">
        <v>183</v>
      </c>
      <c r="F91" s="687" t="s">
        <v>184</v>
      </c>
      <c r="G91" s="76" t="s">
        <v>39</v>
      </c>
      <c r="H91" s="470" t="s">
        <v>23</v>
      </c>
      <c r="I91" s="256" t="s">
        <v>21</v>
      </c>
    </row>
    <row r="92" spans="1:10" s="183" customFormat="1" ht="30" customHeight="1" x14ac:dyDescent="0.25">
      <c r="A92" s="669"/>
      <c r="B92" s="685"/>
      <c r="C92" s="214" t="s">
        <v>16</v>
      </c>
      <c r="D92" s="206"/>
      <c r="E92" s="76" t="s">
        <v>183</v>
      </c>
      <c r="F92" s="688"/>
      <c r="G92" s="76" t="s">
        <v>61</v>
      </c>
      <c r="H92" s="470" t="s">
        <v>23</v>
      </c>
      <c r="I92" s="197" t="s">
        <v>185</v>
      </c>
    </row>
    <row r="93" spans="1:10" s="183" customFormat="1" ht="54.75" customHeight="1" x14ac:dyDescent="0.25">
      <c r="A93" s="669"/>
      <c r="B93" s="685"/>
      <c r="C93" s="214" t="s">
        <v>23</v>
      </c>
      <c r="D93" s="206"/>
      <c r="E93" s="76" t="s">
        <v>183</v>
      </c>
      <c r="F93" s="640" t="s">
        <v>186</v>
      </c>
      <c r="G93" s="76" t="s">
        <v>61</v>
      </c>
      <c r="H93" s="470" t="s">
        <v>23</v>
      </c>
      <c r="I93" s="260" t="s">
        <v>187</v>
      </c>
    </row>
    <row r="94" spans="1:10" s="183" customFormat="1" ht="34.5" customHeight="1" x14ac:dyDescent="0.25">
      <c r="A94" s="650"/>
      <c r="B94" s="685"/>
      <c r="C94" s="214" t="s">
        <v>23</v>
      </c>
      <c r="D94" s="206"/>
      <c r="E94" s="76" t="s">
        <v>183</v>
      </c>
      <c r="F94" s="642"/>
      <c r="G94" s="76" t="s">
        <v>39</v>
      </c>
      <c r="H94" s="470" t="s">
        <v>23</v>
      </c>
      <c r="I94" s="265" t="s">
        <v>21</v>
      </c>
    </row>
    <row r="95" spans="1:10" s="183" customFormat="1" ht="42.75" customHeight="1" x14ac:dyDescent="0.25">
      <c r="A95" s="668">
        <v>29</v>
      </c>
      <c r="B95" s="685"/>
      <c r="C95" s="214" t="s">
        <v>26</v>
      </c>
      <c r="D95" s="206"/>
      <c r="E95" s="76" t="s">
        <v>188</v>
      </c>
      <c r="F95" s="645" t="s">
        <v>189</v>
      </c>
      <c r="G95" s="76" t="s">
        <v>95</v>
      </c>
      <c r="H95" s="470" t="s">
        <v>23</v>
      </c>
      <c r="I95" s="256" t="s">
        <v>21</v>
      </c>
      <c r="J95" s="197"/>
    </row>
    <row r="96" spans="1:10" s="183" customFormat="1" ht="51.75" customHeight="1" x14ac:dyDescent="0.2">
      <c r="A96" s="667"/>
      <c r="B96" s="685"/>
      <c r="C96" s="214" t="s">
        <v>26</v>
      </c>
      <c r="D96" s="206"/>
      <c r="E96" s="76" t="s">
        <v>188</v>
      </c>
      <c r="F96" s="646"/>
      <c r="G96" s="76" t="s">
        <v>61</v>
      </c>
      <c r="H96" s="470" t="s">
        <v>23</v>
      </c>
      <c r="I96" s="76" t="s">
        <v>190</v>
      </c>
      <c r="J96" s="290" t="s">
        <v>191</v>
      </c>
    </row>
    <row r="97" spans="1:10" s="183" customFormat="1" ht="36.75" customHeight="1" x14ac:dyDescent="0.25">
      <c r="A97" s="668">
        <v>30</v>
      </c>
      <c r="B97" s="685"/>
      <c r="C97" s="214" t="s">
        <v>23</v>
      </c>
      <c r="D97" s="206"/>
      <c r="E97" s="76" t="s">
        <v>192</v>
      </c>
      <c r="F97" s="647" t="s">
        <v>193</v>
      </c>
      <c r="G97" s="76" t="s">
        <v>39</v>
      </c>
      <c r="H97" s="470" t="s">
        <v>23</v>
      </c>
      <c r="I97" s="256" t="s">
        <v>21</v>
      </c>
      <c r="J97" s="197"/>
    </row>
    <row r="98" spans="1:10" s="183" customFormat="1" ht="54.75" customHeight="1" x14ac:dyDescent="0.25">
      <c r="A98" s="667"/>
      <c r="B98" s="685"/>
      <c r="C98" s="214" t="s">
        <v>23</v>
      </c>
      <c r="D98" s="206"/>
      <c r="E98" s="76" t="s">
        <v>192</v>
      </c>
      <c r="F98" s="648"/>
      <c r="G98" s="76" t="s">
        <v>61</v>
      </c>
      <c r="H98" s="470" t="s">
        <v>23</v>
      </c>
      <c r="I98" s="76" t="s">
        <v>194</v>
      </c>
    </row>
    <row r="99" spans="1:10" s="183" customFormat="1" ht="37.5" customHeight="1" x14ac:dyDescent="0.25">
      <c r="A99" s="668">
        <v>31</v>
      </c>
      <c r="B99" s="685"/>
      <c r="C99" s="214" t="s">
        <v>26</v>
      </c>
      <c r="D99" s="206"/>
      <c r="E99" s="76" t="s">
        <v>195</v>
      </c>
      <c r="F99" s="640" t="s">
        <v>196</v>
      </c>
      <c r="G99" s="76" t="s">
        <v>39</v>
      </c>
      <c r="H99" s="470" t="s">
        <v>23</v>
      </c>
      <c r="I99" s="256" t="s">
        <v>21</v>
      </c>
    </row>
    <row r="100" spans="1:10" s="183" customFormat="1" ht="52.5" customHeight="1" x14ac:dyDescent="0.25">
      <c r="A100" s="667"/>
      <c r="B100" s="686"/>
      <c r="C100" s="214" t="s">
        <v>26</v>
      </c>
      <c r="D100" s="206"/>
      <c r="E100" s="76" t="s">
        <v>195</v>
      </c>
      <c r="F100" s="642"/>
      <c r="G100" s="76" t="s">
        <v>61</v>
      </c>
      <c r="H100" s="470" t="s">
        <v>23</v>
      </c>
      <c r="I100" s="76" t="s">
        <v>197</v>
      </c>
    </row>
    <row r="101" spans="1:10" s="180" customFormat="1" ht="36" customHeight="1" x14ac:dyDescent="0.25">
      <c r="A101" s="649">
        <v>32</v>
      </c>
      <c r="B101" s="684" t="s">
        <v>198</v>
      </c>
      <c r="C101" s="216" t="s">
        <v>23</v>
      </c>
      <c r="D101" s="207"/>
      <c r="E101" s="469" t="s">
        <v>199</v>
      </c>
      <c r="F101" s="640" t="s">
        <v>200</v>
      </c>
      <c r="G101" s="180" t="s">
        <v>180</v>
      </c>
      <c r="H101" s="466" t="s">
        <v>23</v>
      </c>
      <c r="I101" s="256" t="s">
        <v>201</v>
      </c>
    </row>
    <row r="102" spans="1:10" s="180" customFormat="1" ht="50.25" customHeight="1" x14ac:dyDescent="0.25">
      <c r="A102" s="650"/>
      <c r="B102" s="685"/>
      <c r="C102" s="216" t="s">
        <v>23</v>
      </c>
      <c r="D102" s="207"/>
      <c r="E102" s="469" t="s">
        <v>199</v>
      </c>
      <c r="F102" s="642"/>
      <c r="G102" s="180" t="s">
        <v>39</v>
      </c>
      <c r="H102" s="466" t="s">
        <v>23</v>
      </c>
      <c r="I102" s="180" t="s">
        <v>202</v>
      </c>
    </row>
    <row r="103" spans="1:10" s="180" customFormat="1" ht="41.45" customHeight="1" x14ac:dyDescent="0.25">
      <c r="A103" s="649">
        <v>33</v>
      </c>
      <c r="B103" s="685"/>
      <c r="C103" s="216" t="s">
        <v>16</v>
      </c>
      <c r="D103" s="207"/>
      <c r="E103" s="469" t="s">
        <v>203</v>
      </c>
      <c r="F103" s="649" t="s">
        <v>204</v>
      </c>
      <c r="G103" s="180" t="s">
        <v>33</v>
      </c>
      <c r="H103" s="466" t="s">
        <v>23</v>
      </c>
      <c r="I103" s="180" t="s">
        <v>21</v>
      </c>
      <c r="J103" s="180" t="s">
        <v>205</v>
      </c>
    </row>
    <row r="104" spans="1:10" s="180" customFormat="1" ht="45.75" customHeight="1" x14ac:dyDescent="0.25">
      <c r="A104" s="650"/>
      <c r="B104" s="685"/>
      <c r="C104" s="216" t="s">
        <v>16</v>
      </c>
      <c r="D104" s="207"/>
      <c r="E104" s="469" t="s">
        <v>203</v>
      </c>
      <c r="F104" s="650"/>
      <c r="G104" s="180" t="s">
        <v>64</v>
      </c>
      <c r="H104" s="466" t="s">
        <v>23</v>
      </c>
      <c r="I104" s="251" t="s">
        <v>206</v>
      </c>
    </row>
    <row r="105" spans="1:10" s="180" customFormat="1" ht="36.75" customHeight="1" x14ac:dyDescent="0.25">
      <c r="A105" s="649">
        <v>34</v>
      </c>
      <c r="B105" s="685"/>
      <c r="C105" s="216" t="s">
        <v>23</v>
      </c>
      <c r="D105" s="207"/>
      <c r="E105" s="643" t="s">
        <v>207</v>
      </c>
      <c r="F105" s="649" t="s">
        <v>208</v>
      </c>
      <c r="G105" s="180" t="s">
        <v>180</v>
      </c>
      <c r="H105" s="466" t="s">
        <v>23</v>
      </c>
      <c r="I105" s="180" t="s">
        <v>21</v>
      </c>
      <c r="J105" s="180" t="s">
        <v>209</v>
      </c>
    </row>
    <row r="106" spans="1:10" s="180" customFormat="1" ht="78" customHeight="1" x14ac:dyDescent="0.25">
      <c r="A106" s="650"/>
      <c r="B106" s="685"/>
      <c r="C106" s="216" t="s">
        <v>23</v>
      </c>
      <c r="D106" s="207"/>
      <c r="E106" s="644"/>
      <c r="F106" s="650"/>
      <c r="G106" s="180" t="s">
        <v>64</v>
      </c>
      <c r="H106" s="466" t="s">
        <v>23</v>
      </c>
      <c r="I106" s="186" t="s">
        <v>210</v>
      </c>
    </row>
    <row r="107" spans="1:10" s="180" customFormat="1" ht="30" customHeight="1" x14ac:dyDescent="0.25">
      <c r="A107" s="649">
        <v>35</v>
      </c>
      <c r="B107" s="685"/>
      <c r="C107" s="216" t="s">
        <v>23</v>
      </c>
      <c r="D107" s="207"/>
      <c r="E107" s="469" t="s">
        <v>211</v>
      </c>
      <c r="F107" s="649" t="s">
        <v>212</v>
      </c>
      <c r="G107" s="180" t="s">
        <v>33</v>
      </c>
      <c r="H107" s="466" t="s">
        <v>54</v>
      </c>
      <c r="I107" s="180" t="s">
        <v>213</v>
      </c>
    </row>
    <row r="108" spans="1:10" s="180" customFormat="1" ht="53.25" customHeight="1" x14ac:dyDescent="0.25">
      <c r="A108" s="650"/>
      <c r="B108" s="699"/>
      <c r="C108" s="216" t="s">
        <v>23</v>
      </c>
      <c r="D108" s="207"/>
      <c r="E108" s="469" t="s">
        <v>214</v>
      </c>
      <c r="F108" s="650"/>
      <c r="G108" s="180" t="s">
        <v>64</v>
      </c>
      <c r="H108" s="466" t="s">
        <v>54</v>
      </c>
      <c r="I108" s="261" t="s">
        <v>215</v>
      </c>
    </row>
    <row r="109" spans="1:10" s="180" customFormat="1" ht="84.75" customHeight="1" x14ac:dyDescent="0.25">
      <c r="A109" s="649">
        <v>36</v>
      </c>
      <c r="B109" s="698" t="s">
        <v>216</v>
      </c>
      <c r="C109" s="233" t="s">
        <v>26</v>
      </c>
      <c r="D109" s="207"/>
      <c r="E109" s="234" t="s">
        <v>217</v>
      </c>
      <c r="F109" s="696" t="s">
        <v>218</v>
      </c>
      <c r="G109" s="187" t="s">
        <v>61</v>
      </c>
      <c r="H109" s="275" t="s">
        <v>54</v>
      </c>
      <c r="I109" s="236" t="s">
        <v>219</v>
      </c>
      <c r="J109" s="235" t="s">
        <v>220</v>
      </c>
    </row>
    <row r="110" spans="1:10" s="180" customFormat="1" ht="52.5" customHeight="1" x14ac:dyDescent="0.25">
      <c r="A110" s="650"/>
      <c r="B110" s="699"/>
      <c r="C110" s="233" t="s">
        <v>26</v>
      </c>
      <c r="D110" s="207"/>
      <c r="E110" s="234" t="s">
        <v>217</v>
      </c>
      <c r="F110" s="697"/>
      <c r="G110" s="187" t="s">
        <v>39</v>
      </c>
      <c r="H110" s="275" t="s">
        <v>54</v>
      </c>
      <c r="I110" s="236" t="s">
        <v>221</v>
      </c>
      <c r="J110" s="235"/>
    </row>
    <row r="111" spans="1:10" s="180" customFormat="1" ht="54" customHeight="1" x14ac:dyDescent="0.25">
      <c r="A111" s="649">
        <v>37</v>
      </c>
      <c r="B111" s="698" t="s">
        <v>222</v>
      </c>
      <c r="C111" s="216" t="s">
        <v>26</v>
      </c>
      <c r="D111" s="207" t="s">
        <v>159</v>
      </c>
      <c r="E111" s="469"/>
      <c r="F111" s="649" t="s">
        <v>223</v>
      </c>
      <c r="G111" s="180" t="s">
        <v>33</v>
      </c>
      <c r="H111" s="466" t="s">
        <v>54</v>
      </c>
      <c r="I111" s="262" t="s">
        <v>224</v>
      </c>
    </row>
    <row r="112" spans="1:10" s="180" customFormat="1" ht="33" customHeight="1" x14ac:dyDescent="0.25">
      <c r="A112" s="650"/>
      <c r="B112" s="686"/>
      <c r="C112" s="216" t="s">
        <v>26</v>
      </c>
      <c r="D112" s="207" t="s">
        <v>159</v>
      </c>
      <c r="E112" s="469"/>
      <c r="F112" s="650"/>
      <c r="G112" s="180" t="s">
        <v>39</v>
      </c>
      <c r="H112" s="466" t="s">
        <v>54</v>
      </c>
      <c r="I112" s="256" t="s">
        <v>21</v>
      </c>
    </row>
    <row r="113" spans="1:10" s="76" customFormat="1" ht="24.95" customHeight="1" x14ac:dyDescent="0.25">
      <c r="A113" s="177"/>
      <c r="B113" s="201" t="s">
        <v>225</v>
      </c>
      <c r="C113" s="212"/>
      <c r="D113" s="204"/>
      <c r="E113" s="178"/>
      <c r="F113" s="268"/>
      <c r="G113" s="177"/>
      <c r="H113" s="268"/>
      <c r="I113" s="177"/>
      <c r="J113" s="80"/>
    </row>
    <row r="114" spans="1:10" s="75" customFormat="1" ht="58.5" customHeight="1" x14ac:dyDescent="0.25">
      <c r="A114" s="640">
        <v>38</v>
      </c>
      <c r="B114" s="661" t="s">
        <v>226</v>
      </c>
      <c r="C114" s="215" t="s">
        <v>26</v>
      </c>
      <c r="D114" s="209"/>
      <c r="E114" s="195" t="s">
        <v>227</v>
      </c>
      <c r="F114" s="645" t="s">
        <v>228</v>
      </c>
      <c r="G114" s="77" t="s">
        <v>33</v>
      </c>
      <c r="H114" s="276"/>
      <c r="I114" s="77" t="s">
        <v>229</v>
      </c>
      <c r="J114" s="162" t="s">
        <v>230</v>
      </c>
    </row>
    <row r="115" spans="1:10" s="75" customFormat="1" ht="30" customHeight="1" x14ac:dyDescent="0.25">
      <c r="A115" s="642"/>
      <c r="B115" s="662"/>
      <c r="C115" s="215" t="s">
        <v>26</v>
      </c>
      <c r="D115" s="208"/>
      <c r="E115" s="195" t="s">
        <v>227</v>
      </c>
      <c r="F115" s="646"/>
      <c r="G115" s="77" t="s">
        <v>19</v>
      </c>
      <c r="H115" s="276"/>
      <c r="I115" s="256" t="s">
        <v>21</v>
      </c>
      <c r="J115" s="162" t="s">
        <v>231</v>
      </c>
    </row>
    <row r="116" spans="1:10" ht="31.5" customHeight="1" x14ac:dyDescent="0.2">
      <c r="A116" s="640">
        <v>39</v>
      </c>
      <c r="B116" s="662"/>
      <c r="C116" s="215" t="s">
        <v>26</v>
      </c>
      <c r="D116" s="208"/>
      <c r="E116" s="464" t="s">
        <v>227</v>
      </c>
      <c r="F116" s="645" t="s">
        <v>232</v>
      </c>
      <c r="G116" s="77" t="s">
        <v>33</v>
      </c>
      <c r="H116" s="276"/>
      <c r="I116" s="77" t="s">
        <v>233</v>
      </c>
      <c r="J116" s="162" t="s">
        <v>234</v>
      </c>
    </row>
    <row r="117" spans="1:10" ht="39" customHeight="1" x14ac:dyDescent="0.2">
      <c r="A117" s="642"/>
      <c r="B117" s="662"/>
      <c r="C117" s="215" t="s">
        <v>26</v>
      </c>
      <c r="D117" s="208"/>
      <c r="E117" s="464" t="s">
        <v>227</v>
      </c>
      <c r="F117" s="646"/>
      <c r="G117" s="77" t="s">
        <v>19</v>
      </c>
      <c r="H117" s="276"/>
      <c r="I117" s="277" t="s">
        <v>21</v>
      </c>
      <c r="J117" s="77"/>
    </row>
    <row r="118" spans="1:10" ht="46.5" customHeight="1" x14ac:dyDescent="0.2">
      <c r="A118" s="659">
        <v>40</v>
      </c>
      <c r="B118" s="662"/>
      <c r="C118" s="215" t="s">
        <v>26</v>
      </c>
      <c r="D118" s="208"/>
      <c r="E118" s="464" t="s">
        <v>227</v>
      </c>
      <c r="F118" s="700" t="s">
        <v>235</v>
      </c>
      <c r="G118" s="77" t="s">
        <v>39</v>
      </c>
      <c r="H118" s="276" t="s">
        <v>20</v>
      </c>
      <c r="I118" s="256" t="s">
        <v>21</v>
      </c>
      <c r="J118" s="77"/>
    </row>
    <row r="119" spans="1:10" ht="51" x14ac:dyDescent="0.2">
      <c r="A119" s="660"/>
      <c r="B119" s="662"/>
      <c r="C119" s="215" t="s">
        <v>26</v>
      </c>
      <c r="D119" s="208"/>
      <c r="E119" s="464" t="s">
        <v>227</v>
      </c>
      <c r="F119" s="701"/>
      <c r="G119" s="197" t="s">
        <v>33</v>
      </c>
      <c r="H119" s="293" t="s">
        <v>23</v>
      </c>
      <c r="I119" s="73" t="s">
        <v>236</v>
      </c>
      <c r="J119" s="289"/>
    </row>
    <row r="120" spans="1:10" ht="66" customHeight="1" x14ac:dyDescent="0.2">
      <c r="A120" s="659">
        <v>41</v>
      </c>
      <c r="B120" s="662"/>
      <c r="C120" s="215" t="s">
        <v>26</v>
      </c>
      <c r="D120" s="208"/>
      <c r="E120" s="464" t="s">
        <v>227</v>
      </c>
      <c r="F120" s="700" t="s">
        <v>237</v>
      </c>
      <c r="G120" s="197" t="s">
        <v>33</v>
      </c>
      <c r="H120" s="293" t="s">
        <v>23</v>
      </c>
      <c r="I120" s="73" t="s">
        <v>238</v>
      </c>
      <c r="J120" s="289"/>
    </row>
    <row r="121" spans="1:10" ht="30.75" customHeight="1" x14ac:dyDescent="0.2">
      <c r="A121" s="660"/>
      <c r="B121" s="662"/>
      <c r="C121" s="215" t="s">
        <v>26</v>
      </c>
      <c r="D121" s="208"/>
      <c r="E121" s="464" t="s">
        <v>227</v>
      </c>
      <c r="F121" s="701"/>
      <c r="G121" s="197" t="s">
        <v>19</v>
      </c>
      <c r="H121" s="293" t="s">
        <v>20</v>
      </c>
      <c r="I121" s="256" t="s">
        <v>21</v>
      </c>
      <c r="J121" s="289"/>
    </row>
    <row r="122" spans="1:10" ht="75.75" customHeight="1" x14ac:dyDescent="0.2">
      <c r="A122" s="640">
        <v>42</v>
      </c>
      <c r="B122" s="662"/>
      <c r="C122" s="215" t="s">
        <v>26</v>
      </c>
      <c r="D122" s="208" t="s">
        <v>239</v>
      </c>
      <c r="E122" s="464" t="s">
        <v>227</v>
      </c>
      <c r="F122" s="647" t="s">
        <v>240</v>
      </c>
      <c r="G122" s="197" t="s">
        <v>33</v>
      </c>
      <c r="H122" s="230" t="s">
        <v>23</v>
      </c>
      <c r="I122" s="162" t="s">
        <v>241</v>
      </c>
      <c r="J122" s="231" t="s">
        <v>242</v>
      </c>
    </row>
    <row r="123" spans="1:10" ht="29.25" customHeight="1" x14ac:dyDescent="0.2">
      <c r="A123" s="642"/>
      <c r="B123" s="663"/>
      <c r="C123" s="215" t="s">
        <v>26</v>
      </c>
      <c r="D123" s="208" t="s">
        <v>239</v>
      </c>
      <c r="E123" s="464" t="s">
        <v>227</v>
      </c>
      <c r="F123" s="648"/>
      <c r="G123" s="197" t="s">
        <v>19</v>
      </c>
      <c r="H123" s="230" t="s">
        <v>23</v>
      </c>
      <c r="I123" s="256" t="s">
        <v>21</v>
      </c>
      <c r="J123" s="288" t="s">
        <v>243</v>
      </c>
    </row>
    <row r="124" spans="1:10" s="192" customFormat="1" ht="36.75" customHeight="1" x14ac:dyDescent="0.25">
      <c r="A124" s="681">
        <v>43</v>
      </c>
      <c r="B124" s="296" t="s">
        <v>244</v>
      </c>
      <c r="C124" s="403" t="s">
        <v>23</v>
      </c>
      <c r="D124" s="240" t="s">
        <v>245</v>
      </c>
      <c r="E124" s="241" t="s">
        <v>246</v>
      </c>
      <c r="F124" s="645" t="s">
        <v>247</v>
      </c>
      <c r="G124" s="241" t="s">
        <v>61</v>
      </c>
      <c r="H124" s="276" t="s">
        <v>23</v>
      </c>
      <c r="I124" s="256" t="s">
        <v>21</v>
      </c>
    </row>
    <row r="125" spans="1:10" s="192" customFormat="1" ht="72.75" customHeight="1" x14ac:dyDescent="0.25">
      <c r="A125" s="683"/>
      <c r="B125" s="297"/>
      <c r="C125" s="244" t="s">
        <v>23</v>
      </c>
      <c r="D125" s="298" t="s">
        <v>245</v>
      </c>
      <c r="E125" s="245" t="s">
        <v>246</v>
      </c>
      <c r="F125" s="646"/>
      <c r="G125" s="245" t="s">
        <v>39</v>
      </c>
      <c r="H125" s="451" t="s">
        <v>23</v>
      </c>
      <c r="I125" s="246" t="s">
        <v>248</v>
      </c>
      <c r="J125" s="227" t="s">
        <v>249</v>
      </c>
    </row>
    <row r="126" spans="1:10" s="192" customFormat="1" ht="26.25" customHeight="1" x14ac:dyDescent="0.25">
      <c r="A126" s="681">
        <v>44</v>
      </c>
      <c r="B126" s="297"/>
      <c r="C126" s="239" t="s">
        <v>23</v>
      </c>
      <c r="D126" s="240"/>
      <c r="E126" s="241" t="s">
        <v>250</v>
      </c>
      <c r="F126" s="645" t="s">
        <v>251</v>
      </c>
      <c r="G126" s="241" t="s">
        <v>61</v>
      </c>
      <c r="H126" s="276" t="s">
        <v>23</v>
      </c>
      <c r="I126" s="242" t="s">
        <v>252</v>
      </c>
      <c r="J126" s="192" t="s">
        <v>253</v>
      </c>
    </row>
    <row r="127" spans="1:10" s="192" customFormat="1" ht="26.25" customHeight="1" x14ac:dyDescent="0.25">
      <c r="A127" s="682"/>
      <c r="B127" s="297"/>
      <c r="C127" s="239" t="s">
        <v>23</v>
      </c>
      <c r="D127" s="240"/>
      <c r="E127" s="241" t="s">
        <v>250</v>
      </c>
      <c r="F127" s="702"/>
      <c r="G127" s="241" t="s">
        <v>254</v>
      </c>
      <c r="H127" s="276" t="s">
        <v>23</v>
      </c>
      <c r="I127" s="242" t="s">
        <v>255</v>
      </c>
    </row>
    <row r="128" spans="1:10" s="192" customFormat="1" ht="30" customHeight="1" x14ac:dyDescent="0.25">
      <c r="A128" s="683"/>
      <c r="B128" s="297"/>
      <c r="C128" s="239" t="s">
        <v>23</v>
      </c>
      <c r="D128" s="240"/>
      <c r="E128" s="241" t="s">
        <v>256</v>
      </c>
      <c r="F128" s="646"/>
      <c r="G128" s="241" t="s">
        <v>39</v>
      </c>
      <c r="H128" s="276" t="s">
        <v>23</v>
      </c>
      <c r="I128" s="242" t="s">
        <v>257</v>
      </c>
    </row>
    <row r="129" spans="1:10" s="192" customFormat="1" ht="30" customHeight="1" x14ac:dyDescent="0.25">
      <c r="A129" s="465"/>
      <c r="B129" s="297"/>
      <c r="C129" s="239" t="s">
        <v>26</v>
      </c>
      <c r="D129" s="240"/>
      <c r="E129" s="241"/>
      <c r="F129" s="452" t="s">
        <v>258</v>
      </c>
      <c r="G129" s="241" t="s">
        <v>259</v>
      </c>
      <c r="H129" s="276"/>
      <c r="I129" s="295" t="s">
        <v>260</v>
      </c>
    </row>
    <row r="130" spans="1:10" s="192" customFormat="1" ht="30" customHeight="1" x14ac:dyDescent="0.25">
      <c r="A130" s="465"/>
      <c r="B130" s="297"/>
      <c r="C130" s="239" t="s">
        <v>261</v>
      </c>
      <c r="D130" s="240"/>
      <c r="E130" s="241"/>
      <c r="F130" s="452" t="s">
        <v>262</v>
      </c>
      <c r="G130" s="241" t="s">
        <v>259</v>
      </c>
      <c r="H130" s="276"/>
      <c r="I130" s="295" t="s">
        <v>260</v>
      </c>
    </row>
    <row r="131" spans="1:10" s="189" customFormat="1" ht="36.75" customHeight="1" x14ac:dyDescent="0.25">
      <c r="A131" s="679">
        <v>45</v>
      </c>
      <c r="B131" s="297"/>
      <c r="C131" s="403" t="s">
        <v>23</v>
      </c>
      <c r="D131" s="243" t="s">
        <v>263</v>
      </c>
      <c r="E131" s="238" t="s">
        <v>264</v>
      </c>
      <c r="F131" s="640" t="s">
        <v>265</v>
      </c>
      <c r="G131" s="238" t="s">
        <v>61</v>
      </c>
      <c r="H131" s="470" t="s">
        <v>23</v>
      </c>
      <c r="I131" s="256" t="s">
        <v>21</v>
      </c>
      <c r="J131" s="232" t="s">
        <v>266</v>
      </c>
    </row>
    <row r="132" spans="1:10" s="189" customFormat="1" ht="30" customHeight="1" x14ac:dyDescent="0.25">
      <c r="A132" s="680"/>
      <c r="B132" s="297"/>
      <c r="C132" s="403" t="s">
        <v>23</v>
      </c>
      <c r="D132" s="243" t="s">
        <v>263</v>
      </c>
      <c r="E132" s="238" t="s">
        <v>264</v>
      </c>
      <c r="F132" s="642"/>
      <c r="G132" s="238" t="s">
        <v>39</v>
      </c>
      <c r="H132" s="470" t="s">
        <v>23</v>
      </c>
      <c r="I132" s="237" t="s">
        <v>267</v>
      </c>
      <c r="J132" s="232" t="s">
        <v>268</v>
      </c>
    </row>
    <row r="133" spans="1:10" s="189" customFormat="1" ht="36.75" customHeight="1" x14ac:dyDescent="0.25">
      <c r="A133" s="679">
        <v>46</v>
      </c>
      <c r="B133" s="297"/>
      <c r="C133" s="403" t="s">
        <v>23</v>
      </c>
      <c r="D133" s="243" t="s">
        <v>269</v>
      </c>
      <c r="E133" s="238" t="s">
        <v>270</v>
      </c>
      <c r="F133" s="640" t="s">
        <v>271</v>
      </c>
      <c r="G133" s="238" t="s">
        <v>61</v>
      </c>
      <c r="H133" s="470" t="s">
        <v>23</v>
      </c>
      <c r="I133" s="237" t="s">
        <v>272</v>
      </c>
    </row>
    <row r="134" spans="1:10" s="189" customFormat="1" ht="31.5" customHeight="1" x14ac:dyDescent="0.25">
      <c r="A134" s="680"/>
      <c r="B134" s="297"/>
      <c r="C134" s="403" t="s">
        <v>23</v>
      </c>
      <c r="D134" s="243" t="s">
        <v>273</v>
      </c>
      <c r="E134" s="238" t="s">
        <v>270</v>
      </c>
      <c r="F134" s="642"/>
      <c r="G134" s="238" t="s">
        <v>39</v>
      </c>
      <c r="H134" s="470" t="s">
        <v>23</v>
      </c>
      <c r="I134" s="256" t="s">
        <v>21</v>
      </c>
      <c r="J134" s="189" t="s">
        <v>274</v>
      </c>
    </row>
    <row r="135" spans="1:10" s="189" customFormat="1" ht="36" customHeight="1" x14ac:dyDescent="0.25">
      <c r="A135" s="679">
        <v>47</v>
      </c>
      <c r="B135" s="297"/>
      <c r="C135" s="403" t="s">
        <v>23</v>
      </c>
      <c r="D135" s="243" t="s">
        <v>275</v>
      </c>
      <c r="E135" s="238" t="s">
        <v>276</v>
      </c>
      <c r="F135" s="640" t="s">
        <v>277</v>
      </c>
      <c r="G135" s="238" t="s">
        <v>61</v>
      </c>
      <c r="H135" s="470" t="s">
        <v>23</v>
      </c>
      <c r="I135" s="237" t="s">
        <v>278</v>
      </c>
      <c r="J135" s="189" t="s">
        <v>279</v>
      </c>
    </row>
    <row r="136" spans="1:10" s="189" customFormat="1" ht="39.75" customHeight="1" x14ac:dyDescent="0.25">
      <c r="A136" s="680"/>
      <c r="B136" s="297"/>
      <c r="C136" s="403" t="s">
        <v>23</v>
      </c>
      <c r="D136" s="243" t="s">
        <v>275</v>
      </c>
      <c r="E136" s="238" t="s">
        <v>276</v>
      </c>
      <c r="F136" s="642"/>
      <c r="G136" s="238" t="s">
        <v>39</v>
      </c>
      <c r="H136" s="470" t="s">
        <v>23</v>
      </c>
      <c r="I136" s="237" t="s">
        <v>280</v>
      </c>
    </row>
    <row r="137" spans="1:10" s="189" customFormat="1" ht="37.5" customHeight="1" x14ac:dyDescent="0.25">
      <c r="A137" s="679">
        <v>48</v>
      </c>
      <c r="B137" s="297"/>
      <c r="C137" s="403" t="s">
        <v>23</v>
      </c>
      <c r="D137" s="243" t="s">
        <v>281</v>
      </c>
      <c r="E137" s="238" t="s">
        <v>282</v>
      </c>
      <c r="F137" s="640" t="s">
        <v>283</v>
      </c>
      <c r="G137" s="238" t="s">
        <v>61</v>
      </c>
      <c r="H137" s="470" t="s">
        <v>23</v>
      </c>
      <c r="I137" s="263" t="s">
        <v>21</v>
      </c>
      <c r="J137" s="189" t="s">
        <v>284</v>
      </c>
    </row>
    <row r="138" spans="1:10" s="189" customFormat="1" ht="31.5" customHeight="1" x14ac:dyDescent="0.25">
      <c r="A138" s="680"/>
      <c r="B138" s="297"/>
      <c r="C138" s="403" t="s">
        <v>23</v>
      </c>
      <c r="D138" s="243" t="s">
        <v>285</v>
      </c>
      <c r="E138" s="238" t="s">
        <v>282</v>
      </c>
      <c r="F138" s="642"/>
      <c r="G138" s="238" t="s">
        <v>39</v>
      </c>
      <c r="H138" s="470" t="s">
        <v>23</v>
      </c>
      <c r="I138" s="237" t="s">
        <v>286</v>
      </c>
    </row>
    <row r="139" spans="1:10" ht="38.25" customHeight="1" x14ac:dyDescent="0.2">
      <c r="A139" s="677">
        <v>49</v>
      </c>
      <c r="B139" s="693" t="s">
        <v>287</v>
      </c>
      <c r="C139" s="464" t="s">
        <v>23</v>
      </c>
      <c r="D139" s="100"/>
      <c r="E139" s="264" t="s">
        <v>288</v>
      </c>
      <c r="F139" s="640" t="s">
        <v>289</v>
      </c>
      <c r="G139" s="464" t="s">
        <v>39</v>
      </c>
      <c r="H139" s="293" t="s">
        <v>23</v>
      </c>
      <c r="I139" s="464" t="s">
        <v>290</v>
      </c>
      <c r="J139" s="294"/>
    </row>
    <row r="140" spans="1:10" ht="38.25" customHeight="1" x14ac:dyDescent="0.2">
      <c r="A140" s="678"/>
      <c r="B140" s="694"/>
      <c r="C140" s="464" t="s">
        <v>23</v>
      </c>
      <c r="D140" s="100"/>
      <c r="E140" s="264" t="s">
        <v>288</v>
      </c>
      <c r="F140" s="642"/>
      <c r="G140" s="464" t="s">
        <v>22</v>
      </c>
      <c r="H140" s="293" t="s">
        <v>23</v>
      </c>
      <c r="I140" s="256" t="s">
        <v>21</v>
      </c>
      <c r="J140" s="294"/>
    </row>
    <row r="141" spans="1:10" ht="76.5" customHeight="1" x14ac:dyDescent="0.2">
      <c r="A141" s="677">
        <v>50</v>
      </c>
      <c r="B141" s="694"/>
      <c r="C141" s="464" t="s">
        <v>23</v>
      </c>
      <c r="D141" s="100"/>
      <c r="E141" s="264" t="s">
        <v>288</v>
      </c>
      <c r="F141" s="640" t="s">
        <v>291</v>
      </c>
      <c r="G141" s="464" t="s">
        <v>39</v>
      </c>
      <c r="H141" s="293" t="s">
        <v>23</v>
      </c>
      <c r="I141" s="283" t="s">
        <v>292</v>
      </c>
      <c r="J141" s="247" t="s">
        <v>293</v>
      </c>
    </row>
    <row r="142" spans="1:10" ht="24.75" customHeight="1" x14ac:dyDescent="0.2">
      <c r="A142" s="678"/>
      <c r="B142" s="694"/>
      <c r="C142" s="464" t="s">
        <v>23</v>
      </c>
      <c r="D142" s="100"/>
      <c r="E142" s="264" t="s">
        <v>288</v>
      </c>
      <c r="F142" s="642"/>
      <c r="G142" s="464" t="s">
        <v>22</v>
      </c>
      <c r="H142" s="293" t="s">
        <v>23</v>
      </c>
      <c r="I142" s="256" t="s">
        <v>21</v>
      </c>
      <c r="J142" s="294" t="s">
        <v>294</v>
      </c>
    </row>
    <row r="143" spans="1:10" ht="31.5" customHeight="1" x14ac:dyDescent="0.2">
      <c r="A143" s="677">
        <v>51</v>
      </c>
      <c r="B143" s="694"/>
      <c r="C143" s="464" t="s">
        <v>23</v>
      </c>
      <c r="D143" s="100"/>
      <c r="E143" s="264" t="s">
        <v>288</v>
      </c>
      <c r="F143" s="640" t="s">
        <v>295</v>
      </c>
      <c r="G143" s="464" t="s">
        <v>39</v>
      </c>
      <c r="H143" s="293" t="s">
        <v>23</v>
      </c>
      <c r="I143" s="464" t="s">
        <v>296</v>
      </c>
      <c r="J143" s="294"/>
    </row>
    <row r="144" spans="1:10" ht="38.25" customHeight="1" x14ac:dyDescent="0.2">
      <c r="A144" s="678"/>
      <c r="B144" s="694"/>
      <c r="C144" s="464" t="s">
        <v>23</v>
      </c>
      <c r="D144" s="100"/>
      <c r="E144" s="264" t="s">
        <v>288</v>
      </c>
      <c r="F144" s="642"/>
      <c r="G144" s="464" t="s">
        <v>22</v>
      </c>
      <c r="H144" s="293" t="s">
        <v>23</v>
      </c>
      <c r="I144" s="256" t="s">
        <v>21</v>
      </c>
      <c r="J144" s="294"/>
    </row>
    <row r="145" spans="1:10" ht="41.25" customHeight="1" x14ac:dyDescent="0.2">
      <c r="A145" s="677">
        <v>52</v>
      </c>
      <c r="B145" s="694"/>
      <c r="C145" s="464" t="s">
        <v>23</v>
      </c>
      <c r="D145" s="100"/>
      <c r="E145" s="264" t="s">
        <v>288</v>
      </c>
      <c r="F145" s="640" t="s">
        <v>297</v>
      </c>
      <c r="G145" s="464" t="s">
        <v>39</v>
      </c>
      <c r="H145" s="293" t="s">
        <v>23</v>
      </c>
      <c r="I145" s="464" t="s">
        <v>298</v>
      </c>
      <c r="J145" s="294"/>
    </row>
    <row r="146" spans="1:10" ht="25.5" customHeight="1" x14ac:dyDescent="0.2">
      <c r="A146" s="678"/>
      <c r="B146" s="695"/>
      <c r="C146" s="464" t="s">
        <v>23</v>
      </c>
      <c r="D146" s="100"/>
      <c r="E146" s="264" t="s">
        <v>288</v>
      </c>
      <c r="F146" s="642"/>
      <c r="G146" s="464" t="s">
        <v>22</v>
      </c>
      <c r="H146" s="293" t="s">
        <v>23</v>
      </c>
      <c r="I146" s="263" t="s">
        <v>21</v>
      </c>
      <c r="J146" s="294"/>
    </row>
    <row r="147" spans="1:10" ht="49.5" customHeight="1" x14ac:dyDescent="0.2">
      <c r="A147" s="278"/>
      <c r="B147" s="671" t="s">
        <v>299</v>
      </c>
      <c r="C147" s="671"/>
      <c r="D147" s="671"/>
      <c r="E147" s="279"/>
      <c r="F147" s="280"/>
      <c r="G147" s="281"/>
      <c r="H147" s="280"/>
      <c r="I147" s="281"/>
      <c r="J147" s="281"/>
    </row>
    <row r="148" spans="1:10" x14ac:dyDescent="0.2">
      <c r="A148" s="294"/>
      <c r="C148" s="402"/>
      <c r="F148" s="293"/>
      <c r="G148" s="294"/>
      <c r="H148" s="293"/>
      <c r="I148" s="294"/>
      <c r="J148" s="294"/>
    </row>
    <row r="149" spans="1:10" x14ac:dyDescent="0.2">
      <c r="A149" s="294"/>
      <c r="C149" s="402"/>
      <c r="F149" s="293"/>
      <c r="G149" s="294"/>
      <c r="H149" s="293"/>
      <c r="I149" s="294"/>
      <c r="J149" s="294"/>
    </row>
    <row r="150" spans="1:10" x14ac:dyDescent="0.2">
      <c r="A150" s="294"/>
      <c r="C150" s="402"/>
      <c r="F150" s="293"/>
      <c r="G150" s="294"/>
      <c r="H150" s="293"/>
      <c r="I150" s="294"/>
      <c r="J150" s="294"/>
    </row>
    <row r="151" spans="1:10" x14ac:dyDescent="0.2">
      <c r="A151" s="294"/>
      <c r="C151" s="402"/>
      <c r="F151" s="293"/>
      <c r="G151" s="294"/>
      <c r="H151" s="293"/>
      <c r="I151" s="294"/>
      <c r="J151" s="294"/>
    </row>
    <row r="152" spans="1:10" x14ac:dyDescent="0.2">
      <c r="A152" s="294"/>
      <c r="C152" s="402"/>
      <c r="F152" s="293"/>
      <c r="G152" s="294"/>
      <c r="H152" s="293"/>
      <c r="I152" s="294"/>
      <c r="J152" s="294"/>
    </row>
    <row r="153" spans="1:10" x14ac:dyDescent="0.2">
      <c r="A153" s="294"/>
      <c r="C153" s="402"/>
      <c r="F153" s="293"/>
      <c r="G153" s="294"/>
      <c r="H153" s="293"/>
      <c r="I153" s="294"/>
      <c r="J153" s="294"/>
    </row>
    <row r="154" spans="1:10" x14ac:dyDescent="0.2">
      <c r="A154" s="34"/>
      <c r="B154" s="221"/>
      <c r="C154" s="221"/>
      <c r="D154" s="221"/>
      <c r="E154" s="221"/>
      <c r="F154" s="269"/>
      <c r="G154" s="34"/>
      <c r="H154" s="269"/>
      <c r="I154" s="34"/>
      <c r="J154" s="34"/>
    </row>
    <row r="155" spans="1:10" x14ac:dyDescent="0.2">
      <c r="A155" s="34"/>
      <c r="B155" s="221"/>
      <c r="C155" s="221"/>
      <c r="D155" s="221"/>
      <c r="E155" s="221"/>
      <c r="F155" s="269"/>
      <c r="G155" s="34"/>
      <c r="H155" s="269"/>
      <c r="I155" s="34"/>
      <c r="J155" s="34"/>
    </row>
    <row r="156" spans="1:10" x14ac:dyDescent="0.2">
      <c r="A156" s="34"/>
      <c r="B156" s="221"/>
      <c r="C156" s="221"/>
      <c r="D156" s="221"/>
      <c r="E156" s="221"/>
      <c r="F156" s="269"/>
      <c r="G156" s="34"/>
      <c r="H156" s="269"/>
      <c r="I156" s="34"/>
      <c r="J156" s="34"/>
    </row>
    <row r="157" spans="1:10" x14ac:dyDescent="0.2">
      <c r="A157" s="34"/>
      <c r="B157" s="221"/>
      <c r="C157" s="221"/>
      <c r="D157" s="221"/>
      <c r="E157" s="221"/>
      <c r="F157" s="269"/>
      <c r="G157" s="34"/>
      <c r="H157" s="269"/>
      <c r="I157" s="34"/>
      <c r="J157" s="34"/>
    </row>
    <row r="158" spans="1:10" x14ac:dyDescent="0.2">
      <c r="A158" s="34"/>
      <c r="B158" s="221"/>
      <c r="C158" s="221"/>
      <c r="D158" s="221"/>
      <c r="E158" s="221"/>
      <c r="F158" s="269"/>
      <c r="G158" s="34"/>
      <c r="H158" s="269"/>
      <c r="I158" s="34"/>
      <c r="J158" s="34"/>
    </row>
    <row r="159" spans="1:10" x14ac:dyDescent="0.2">
      <c r="A159" s="34"/>
      <c r="B159" s="221"/>
      <c r="C159" s="221"/>
      <c r="D159" s="221"/>
      <c r="E159" s="221"/>
      <c r="F159" s="269"/>
      <c r="G159" s="34"/>
      <c r="H159" s="269"/>
      <c r="I159" s="34"/>
      <c r="J159" s="34"/>
    </row>
    <row r="160" spans="1:10" x14ac:dyDescent="0.2">
      <c r="A160" s="34"/>
      <c r="B160" s="221"/>
      <c r="C160" s="221"/>
      <c r="D160" s="221"/>
      <c r="E160" s="221"/>
      <c r="F160" s="269"/>
      <c r="G160" s="34"/>
      <c r="H160" s="269"/>
      <c r="I160" s="34"/>
      <c r="J160" s="34"/>
    </row>
    <row r="161" spans="1:10" x14ac:dyDescent="0.2">
      <c r="A161" s="34"/>
      <c r="B161" s="221"/>
      <c r="C161" s="221"/>
      <c r="D161" s="221"/>
      <c r="E161" s="221"/>
      <c r="F161" s="269"/>
      <c r="G161" s="34"/>
      <c r="H161" s="269"/>
      <c r="I161" s="34"/>
      <c r="J161" s="34"/>
    </row>
    <row r="162" spans="1:10" x14ac:dyDescent="0.2">
      <c r="A162" s="34"/>
      <c r="B162" s="221"/>
      <c r="C162" s="221"/>
      <c r="D162" s="221"/>
      <c r="E162" s="221"/>
      <c r="F162" s="269"/>
      <c r="G162" s="34"/>
      <c r="H162" s="269"/>
      <c r="I162" s="34"/>
      <c r="J162" s="34"/>
    </row>
    <row r="163" spans="1:10" x14ac:dyDescent="0.2">
      <c r="A163" s="34"/>
      <c r="B163" s="221"/>
      <c r="C163" s="221"/>
      <c r="D163" s="221"/>
      <c r="E163" s="221"/>
      <c r="F163" s="269"/>
      <c r="G163" s="34"/>
      <c r="H163" s="269"/>
      <c r="I163" s="34"/>
      <c r="J163" s="34"/>
    </row>
    <row r="164" spans="1:10" x14ac:dyDescent="0.2">
      <c r="A164" s="34"/>
      <c r="B164" s="221"/>
      <c r="C164" s="221"/>
      <c r="D164" s="221"/>
      <c r="E164" s="221"/>
      <c r="F164" s="269"/>
      <c r="G164" s="34"/>
      <c r="H164" s="269"/>
      <c r="I164" s="34"/>
      <c r="J164" s="34"/>
    </row>
    <row r="165" spans="1:10" x14ac:dyDescent="0.2">
      <c r="A165" s="34"/>
      <c r="B165" s="221"/>
      <c r="C165" s="221"/>
      <c r="D165" s="221"/>
      <c r="E165" s="221"/>
      <c r="F165" s="269"/>
      <c r="G165" s="34"/>
      <c r="H165" s="269"/>
      <c r="I165" s="34"/>
      <c r="J165" s="34"/>
    </row>
    <row r="166" spans="1:10" x14ac:dyDescent="0.2">
      <c r="A166" s="34"/>
      <c r="B166" s="221"/>
      <c r="C166" s="221"/>
      <c r="D166" s="221"/>
      <c r="E166" s="221"/>
      <c r="F166" s="269"/>
      <c r="G166" s="34"/>
      <c r="H166" s="269"/>
      <c r="I166" s="34"/>
      <c r="J166" s="34"/>
    </row>
    <row r="167" spans="1:10" x14ac:dyDescent="0.2">
      <c r="A167" s="34"/>
      <c r="B167" s="221"/>
      <c r="C167" s="221"/>
      <c r="D167" s="221"/>
      <c r="E167" s="221"/>
      <c r="F167" s="269"/>
      <c r="G167" s="34"/>
      <c r="H167" s="269"/>
      <c r="I167" s="34"/>
      <c r="J167" s="34"/>
    </row>
    <row r="168" spans="1:10" x14ac:dyDescent="0.2">
      <c r="A168" s="34"/>
      <c r="B168" s="221"/>
      <c r="C168" s="221"/>
      <c r="D168" s="221"/>
      <c r="E168" s="221"/>
      <c r="F168" s="269"/>
      <c r="G168" s="34"/>
      <c r="H168" s="269"/>
      <c r="I168" s="34"/>
      <c r="J168" s="34"/>
    </row>
    <row r="169" spans="1:10" x14ac:dyDescent="0.2">
      <c r="A169" s="34"/>
      <c r="B169" s="221"/>
      <c r="C169" s="221"/>
      <c r="D169" s="221"/>
      <c r="E169" s="221"/>
      <c r="F169" s="269"/>
      <c r="G169" s="34"/>
      <c r="H169" s="269"/>
      <c r="I169" s="34"/>
      <c r="J169" s="34"/>
    </row>
    <row r="170" spans="1:10" x14ac:dyDescent="0.2">
      <c r="A170" s="34"/>
      <c r="B170" s="221"/>
      <c r="C170" s="221"/>
      <c r="D170" s="221"/>
      <c r="E170" s="221"/>
      <c r="F170" s="269"/>
      <c r="G170" s="34"/>
      <c r="H170" s="269"/>
      <c r="I170" s="34"/>
      <c r="J170" s="34"/>
    </row>
    <row r="171" spans="1:10" x14ac:dyDescent="0.2">
      <c r="A171" s="34"/>
      <c r="B171" s="221"/>
      <c r="C171" s="221"/>
      <c r="D171" s="221"/>
      <c r="E171" s="221"/>
      <c r="F171" s="269"/>
      <c r="G171" s="34"/>
      <c r="H171" s="269"/>
      <c r="I171" s="34"/>
      <c r="J171" s="34"/>
    </row>
    <row r="172" spans="1:10" x14ac:dyDescent="0.2">
      <c r="A172" s="34"/>
      <c r="B172" s="221"/>
      <c r="C172" s="221"/>
      <c r="D172" s="221"/>
      <c r="E172" s="221"/>
      <c r="F172" s="269"/>
      <c r="G172" s="34"/>
      <c r="H172" s="269"/>
      <c r="I172" s="34"/>
      <c r="J172" s="34"/>
    </row>
    <row r="173" spans="1:10" x14ac:dyDescent="0.2">
      <c r="A173" s="34"/>
      <c r="B173" s="221"/>
      <c r="C173" s="221"/>
      <c r="D173" s="221"/>
      <c r="E173" s="221"/>
      <c r="F173" s="269"/>
      <c r="G173" s="34"/>
      <c r="H173" s="269"/>
      <c r="I173" s="34"/>
      <c r="J173" s="34"/>
    </row>
    <row r="174" spans="1:10" x14ac:dyDescent="0.2">
      <c r="A174" s="34"/>
      <c r="B174" s="221"/>
      <c r="C174" s="221"/>
      <c r="D174" s="221"/>
      <c r="E174" s="221"/>
      <c r="F174" s="269"/>
      <c r="G174" s="34"/>
      <c r="H174" s="269"/>
      <c r="I174" s="34"/>
      <c r="J174" s="34"/>
    </row>
    <row r="175" spans="1:10" x14ac:dyDescent="0.2">
      <c r="A175" s="34"/>
      <c r="B175" s="221"/>
      <c r="C175" s="221"/>
      <c r="D175" s="221"/>
      <c r="E175" s="221"/>
      <c r="F175" s="269"/>
      <c r="G175" s="34"/>
      <c r="H175" s="269"/>
      <c r="I175" s="34"/>
      <c r="J175" s="34"/>
    </row>
    <row r="176" spans="1:10" x14ac:dyDescent="0.2">
      <c r="A176" s="34"/>
      <c r="B176" s="221"/>
      <c r="C176" s="221"/>
      <c r="D176" s="221"/>
      <c r="E176" s="221"/>
      <c r="F176" s="269"/>
      <c r="G176" s="34"/>
      <c r="H176" s="269"/>
      <c r="I176" s="34"/>
      <c r="J176" s="34"/>
    </row>
    <row r="177" spans="1:10" x14ac:dyDescent="0.2">
      <c r="A177" s="34"/>
      <c r="B177" s="221"/>
      <c r="C177" s="221"/>
      <c r="D177" s="221"/>
      <c r="E177" s="221"/>
      <c r="F177" s="269"/>
      <c r="G177" s="34"/>
      <c r="H177" s="269"/>
      <c r="I177" s="34"/>
      <c r="J177" s="34"/>
    </row>
    <row r="178" spans="1:10" x14ac:dyDescent="0.2">
      <c r="A178" s="34"/>
      <c r="B178" s="221"/>
      <c r="C178" s="221"/>
      <c r="D178" s="221"/>
      <c r="E178" s="221"/>
      <c r="F178" s="269"/>
      <c r="G178" s="34"/>
      <c r="H178" s="269"/>
      <c r="I178" s="34"/>
      <c r="J178" s="34"/>
    </row>
    <row r="179" spans="1:10" x14ac:dyDescent="0.2">
      <c r="A179" s="34"/>
      <c r="B179" s="221"/>
      <c r="C179" s="221"/>
      <c r="D179" s="221"/>
      <c r="E179" s="221"/>
      <c r="F179" s="269"/>
      <c r="G179" s="34"/>
      <c r="H179" s="269"/>
      <c r="I179" s="34"/>
      <c r="J179" s="34"/>
    </row>
    <row r="180" spans="1:10" x14ac:dyDescent="0.2">
      <c r="A180" s="34"/>
      <c r="B180" s="221"/>
      <c r="C180" s="221"/>
      <c r="D180" s="221"/>
      <c r="E180" s="221"/>
      <c r="F180" s="269"/>
      <c r="G180" s="34"/>
      <c r="H180" s="269"/>
      <c r="I180" s="34"/>
      <c r="J180" s="34"/>
    </row>
    <row r="181" spans="1:10" x14ac:dyDescent="0.2">
      <c r="A181" s="34"/>
      <c r="B181" s="221"/>
      <c r="C181" s="221"/>
      <c r="D181" s="221"/>
      <c r="E181" s="221"/>
      <c r="F181" s="269"/>
      <c r="G181" s="34"/>
      <c r="H181" s="269"/>
      <c r="I181" s="34"/>
      <c r="J181" s="34"/>
    </row>
    <row r="182" spans="1:10" x14ac:dyDescent="0.2">
      <c r="A182" s="34"/>
      <c r="B182" s="221"/>
      <c r="C182" s="221"/>
      <c r="D182" s="221"/>
      <c r="E182" s="221"/>
      <c r="F182" s="269"/>
      <c r="G182" s="34"/>
      <c r="H182" s="269"/>
      <c r="I182" s="34"/>
      <c r="J182" s="34"/>
    </row>
    <row r="183" spans="1:10" x14ac:dyDescent="0.2">
      <c r="A183" s="34"/>
      <c r="B183" s="221"/>
      <c r="C183" s="221"/>
      <c r="D183" s="221"/>
      <c r="E183" s="221"/>
      <c r="F183" s="269"/>
      <c r="G183" s="34"/>
      <c r="H183" s="269"/>
      <c r="I183" s="34"/>
      <c r="J183" s="34"/>
    </row>
    <row r="184" spans="1:10" x14ac:dyDescent="0.2">
      <c r="A184" s="34"/>
      <c r="B184" s="221"/>
      <c r="C184" s="221"/>
      <c r="D184" s="221"/>
      <c r="E184" s="221"/>
      <c r="F184" s="269"/>
      <c r="G184" s="34"/>
      <c r="H184" s="269"/>
      <c r="I184" s="34"/>
      <c r="J184" s="34"/>
    </row>
    <row r="185" spans="1:10" x14ac:dyDescent="0.2">
      <c r="A185" s="34"/>
      <c r="B185" s="221"/>
      <c r="C185" s="221"/>
      <c r="D185" s="221"/>
      <c r="E185" s="221"/>
      <c r="F185" s="269"/>
      <c r="G185" s="34"/>
      <c r="H185" s="269"/>
      <c r="I185" s="34"/>
      <c r="J185" s="34"/>
    </row>
    <row r="186" spans="1:10" x14ac:dyDescent="0.2">
      <c r="A186" s="34"/>
      <c r="B186" s="221"/>
      <c r="C186" s="221"/>
      <c r="D186" s="221"/>
      <c r="E186" s="221"/>
      <c r="F186" s="269"/>
      <c r="G186" s="34"/>
      <c r="H186" s="269"/>
      <c r="I186" s="34"/>
      <c r="J186" s="34"/>
    </row>
    <row r="187" spans="1:10" x14ac:dyDescent="0.2">
      <c r="A187" s="34"/>
      <c r="B187" s="221"/>
      <c r="C187" s="221"/>
      <c r="D187" s="221"/>
      <c r="E187" s="221"/>
      <c r="F187" s="269"/>
      <c r="G187" s="34"/>
      <c r="H187" s="269"/>
      <c r="I187" s="34"/>
      <c r="J187" s="34"/>
    </row>
    <row r="188" spans="1:10" x14ac:dyDescent="0.2">
      <c r="A188" s="34"/>
      <c r="B188" s="221"/>
      <c r="C188" s="221"/>
      <c r="D188" s="221"/>
      <c r="E188" s="221"/>
      <c r="F188" s="269"/>
      <c r="G188" s="34"/>
      <c r="H188" s="269"/>
      <c r="I188" s="34"/>
      <c r="J188" s="34"/>
    </row>
    <row r="189" spans="1:10" x14ac:dyDescent="0.2">
      <c r="A189" s="34"/>
      <c r="B189" s="221"/>
      <c r="C189" s="221"/>
      <c r="D189" s="221"/>
      <c r="E189" s="221"/>
      <c r="F189" s="269"/>
      <c r="G189" s="34"/>
      <c r="H189" s="269"/>
      <c r="I189" s="34"/>
      <c r="J189" s="34"/>
    </row>
    <row r="190" spans="1:10" x14ac:dyDescent="0.2">
      <c r="A190" s="34"/>
      <c r="B190" s="221"/>
      <c r="C190" s="221"/>
      <c r="D190" s="221"/>
      <c r="E190" s="221"/>
      <c r="F190" s="269"/>
      <c r="G190" s="34"/>
      <c r="H190" s="269"/>
      <c r="I190" s="34"/>
      <c r="J190" s="34"/>
    </row>
    <row r="191" spans="1:10" x14ac:dyDescent="0.2">
      <c r="A191" s="34"/>
      <c r="B191" s="221"/>
      <c r="C191" s="221"/>
      <c r="D191" s="221"/>
      <c r="E191" s="221"/>
      <c r="F191" s="269"/>
      <c r="G191" s="34"/>
      <c r="H191" s="269"/>
      <c r="I191" s="34"/>
      <c r="J191" s="34"/>
    </row>
    <row r="192" spans="1:10" x14ac:dyDescent="0.2">
      <c r="A192" s="34"/>
      <c r="B192" s="221"/>
      <c r="C192" s="221"/>
      <c r="D192" s="221"/>
      <c r="E192" s="221"/>
      <c r="F192" s="269"/>
      <c r="G192" s="34"/>
      <c r="H192" s="269"/>
      <c r="I192" s="34"/>
      <c r="J192" s="34"/>
    </row>
    <row r="193" spans="1:10" x14ac:dyDescent="0.2">
      <c r="A193" s="34"/>
      <c r="B193" s="221"/>
      <c r="C193" s="221"/>
      <c r="D193" s="221"/>
      <c r="E193" s="221"/>
      <c r="F193" s="269"/>
      <c r="G193" s="34"/>
      <c r="H193" s="269"/>
      <c r="I193" s="34"/>
      <c r="J193" s="34"/>
    </row>
    <row r="194" spans="1:10" x14ac:dyDescent="0.2">
      <c r="A194" s="34"/>
      <c r="B194" s="221"/>
      <c r="C194" s="221"/>
      <c r="D194" s="221"/>
      <c r="E194" s="221"/>
      <c r="F194" s="269"/>
      <c r="G194" s="34"/>
      <c r="H194" s="269"/>
      <c r="I194" s="34"/>
      <c r="J194" s="34"/>
    </row>
    <row r="195" spans="1:10" x14ac:dyDescent="0.2">
      <c r="A195" s="34"/>
      <c r="B195" s="221"/>
      <c r="C195" s="221"/>
      <c r="D195" s="221"/>
      <c r="E195" s="221"/>
      <c r="F195" s="269"/>
      <c r="G195" s="34"/>
      <c r="H195" s="269"/>
      <c r="I195" s="34"/>
      <c r="J195" s="34"/>
    </row>
    <row r="196" spans="1:10" x14ac:dyDescent="0.2">
      <c r="A196" s="34"/>
      <c r="B196" s="221"/>
      <c r="C196" s="221"/>
      <c r="D196" s="221"/>
      <c r="E196" s="221"/>
      <c r="F196" s="269"/>
      <c r="G196" s="34"/>
      <c r="H196" s="269"/>
      <c r="I196" s="34"/>
      <c r="J196" s="34"/>
    </row>
    <row r="197" spans="1:10" x14ac:dyDescent="0.2">
      <c r="A197" s="34"/>
      <c r="B197" s="221"/>
      <c r="C197" s="221"/>
      <c r="D197" s="221"/>
      <c r="E197" s="221"/>
      <c r="F197" s="269"/>
      <c r="G197" s="34"/>
      <c r="H197" s="269"/>
      <c r="I197" s="34"/>
      <c r="J197" s="34"/>
    </row>
    <row r="198" spans="1:10" x14ac:dyDescent="0.2">
      <c r="A198" s="34"/>
      <c r="B198" s="221"/>
      <c r="C198" s="221"/>
      <c r="D198" s="221"/>
      <c r="E198" s="221"/>
      <c r="F198" s="269"/>
      <c r="G198" s="34"/>
      <c r="H198" s="269"/>
      <c r="I198" s="34"/>
      <c r="J198" s="34"/>
    </row>
    <row r="199" spans="1:10" x14ac:dyDescent="0.2">
      <c r="A199" s="34"/>
      <c r="B199" s="221"/>
      <c r="C199" s="221"/>
      <c r="D199" s="221"/>
      <c r="E199" s="221"/>
      <c r="F199" s="269"/>
      <c r="G199" s="34"/>
      <c r="H199" s="269"/>
      <c r="I199" s="34"/>
      <c r="J199" s="34"/>
    </row>
    <row r="200" spans="1:10" x14ac:dyDescent="0.2">
      <c r="A200" s="34"/>
      <c r="B200" s="221"/>
      <c r="C200" s="221"/>
      <c r="D200" s="221"/>
      <c r="E200" s="221"/>
      <c r="F200" s="269"/>
      <c r="G200" s="34"/>
      <c r="H200" s="269"/>
      <c r="I200" s="34"/>
      <c r="J200" s="34"/>
    </row>
    <row r="201" spans="1:10" x14ac:dyDescent="0.2">
      <c r="A201" s="34"/>
      <c r="B201" s="221"/>
      <c r="C201" s="221"/>
      <c r="D201" s="221"/>
      <c r="E201" s="221"/>
      <c r="F201" s="269"/>
      <c r="G201" s="34"/>
      <c r="H201" s="269"/>
      <c r="I201" s="34"/>
      <c r="J201" s="34"/>
    </row>
    <row r="202" spans="1:10" x14ac:dyDescent="0.2">
      <c r="A202" s="34"/>
      <c r="B202" s="221"/>
      <c r="C202" s="221"/>
      <c r="D202" s="221"/>
      <c r="E202" s="221"/>
      <c r="F202" s="269"/>
      <c r="G202" s="34"/>
      <c r="H202" s="269"/>
      <c r="I202" s="34"/>
      <c r="J202" s="34"/>
    </row>
    <row r="203" spans="1:10" x14ac:dyDescent="0.2">
      <c r="A203" s="34"/>
      <c r="B203" s="221"/>
      <c r="C203" s="221"/>
      <c r="D203" s="221"/>
      <c r="E203" s="221"/>
      <c r="F203" s="269"/>
      <c r="G203" s="34"/>
      <c r="H203" s="269"/>
      <c r="I203" s="34"/>
      <c r="J203" s="34"/>
    </row>
    <row r="204" spans="1:10" x14ac:dyDescent="0.2">
      <c r="A204" s="34"/>
      <c r="B204" s="221"/>
      <c r="C204" s="221"/>
      <c r="D204" s="221"/>
      <c r="E204" s="221"/>
      <c r="F204" s="269"/>
      <c r="G204" s="34"/>
      <c r="H204" s="269"/>
      <c r="I204" s="34"/>
      <c r="J204" s="34"/>
    </row>
    <row r="205" spans="1:10" x14ac:dyDescent="0.2">
      <c r="A205" s="34"/>
      <c r="B205" s="221"/>
      <c r="C205" s="221"/>
      <c r="D205" s="221"/>
      <c r="E205" s="221"/>
      <c r="F205" s="269"/>
      <c r="G205" s="34"/>
      <c r="H205" s="269"/>
      <c r="I205" s="34"/>
      <c r="J205" s="34"/>
    </row>
    <row r="206" spans="1:10" x14ac:dyDescent="0.2">
      <c r="A206" s="34"/>
      <c r="B206" s="221"/>
      <c r="C206" s="221"/>
      <c r="D206" s="221"/>
      <c r="E206" s="221"/>
      <c r="F206" s="269"/>
      <c r="G206" s="34"/>
      <c r="H206" s="269"/>
      <c r="I206" s="34"/>
      <c r="J206" s="34"/>
    </row>
    <row r="207" spans="1:10" x14ac:dyDescent="0.2">
      <c r="A207" s="34"/>
      <c r="B207" s="221"/>
      <c r="C207" s="221"/>
      <c r="D207" s="221"/>
      <c r="E207" s="221"/>
      <c r="F207" s="269"/>
      <c r="G207" s="34"/>
      <c r="H207" s="269"/>
      <c r="I207" s="34"/>
      <c r="J207" s="34"/>
    </row>
    <row r="208" spans="1:10" x14ac:dyDescent="0.2">
      <c r="A208" s="34"/>
      <c r="B208" s="221"/>
      <c r="C208" s="221"/>
      <c r="D208" s="221"/>
      <c r="E208" s="221"/>
      <c r="F208" s="269"/>
      <c r="G208" s="34"/>
      <c r="H208" s="269"/>
      <c r="I208" s="34"/>
      <c r="J208" s="34"/>
    </row>
    <row r="209" spans="1:10" x14ac:dyDescent="0.2">
      <c r="A209" s="34"/>
      <c r="B209" s="221"/>
      <c r="C209" s="221"/>
      <c r="D209" s="221"/>
      <c r="E209" s="221"/>
      <c r="F209" s="269"/>
      <c r="G209" s="34"/>
      <c r="H209" s="269"/>
      <c r="I209" s="34"/>
      <c r="J209" s="34"/>
    </row>
    <row r="210" spans="1:10" x14ac:dyDescent="0.2">
      <c r="A210" s="34"/>
      <c r="B210" s="221"/>
      <c r="C210" s="221"/>
      <c r="D210" s="221"/>
      <c r="E210" s="221"/>
      <c r="F210" s="269"/>
      <c r="G210" s="34"/>
      <c r="H210" s="269"/>
      <c r="I210" s="34"/>
      <c r="J210" s="34"/>
    </row>
    <row r="211" spans="1:10" x14ac:dyDescent="0.2">
      <c r="A211" s="34"/>
      <c r="B211" s="221"/>
      <c r="C211" s="221"/>
      <c r="D211" s="221"/>
      <c r="E211" s="221"/>
      <c r="F211" s="269"/>
      <c r="G211" s="34"/>
      <c r="H211" s="269"/>
      <c r="I211" s="34"/>
      <c r="J211" s="34"/>
    </row>
    <row r="212" spans="1:10" x14ac:dyDescent="0.2">
      <c r="A212" s="34"/>
      <c r="B212" s="221"/>
      <c r="C212" s="221"/>
      <c r="D212" s="221"/>
      <c r="E212" s="221"/>
      <c r="F212" s="269"/>
      <c r="G212" s="34"/>
      <c r="H212" s="269"/>
      <c r="I212" s="34"/>
      <c r="J212" s="34"/>
    </row>
    <row r="213" spans="1:10" x14ac:dyDescent="0.2">
      <c r="A213" s="34"/>
      <c r="B213" s="221"/>
      <c r="C213" s="221"/>
      <c r="D213" s="221"/>
      <c r="E213" s="221"/>
      <c r="F213" s="269"/>
      <c r="G213" s="34"/>
      <c r="H213" s="269"/>
      <c r="I213" s="34"/>
      <c r="J213" s="34"/>
    </row>
    <row r="214" spans="1:10" x14ac:dyDescent="0.2">
      <c r="A214" s="34"/>
      <c r="B214" s="221"/>
      <c r="C214" s="221"/>
      <c r="D214" s="221"/>
      <c r="E214" s="221"/>
      <c r="F214" s="269"/>
      <c r="G214" s="34"/>
      <c r="H214" s="269"/>
      <c r="I214" s="34"/>
      <c r="J214" s="34"/>
    </row>
    <row r="215" spans="1:10" x14ac:dyDescent="0.2">
      <c r="A215" s="34"/>
      <c r="B215" s="221"/>
      <c r="C215" s="221"/>
      <c r="D215" s="221"/>
      <c r="E215" s="221"/>
      <c r="F215" s="269"/>
      <c r="G215" s="34"/>
      <c r="H215" s="269"/>
      <c r="I215" s="34"/>
      <c r="J215" s="34"/>
    </row>
    <row r="216" spans="1:10" x14ac:dyDescent="0.2">
      <c r="A216" s="34"/>
      <c r="B216" s="221"/>
      <c r="C216" s="221"/>
      <c r="D216" s="221"/>
      <c r="E216" s="221"/>
      <c r="F216" s="269"/>
      <c r="G216" s="34"/>
      <c r="H216" s="269"/>
      <c r="I216" s="34"/>
      <c r="J216" s="34"/>
    </row>
    <row r="217" spans="1:10" x14ac:dyDescent="0.2">
      <c r="A217" s="34"/>
      <c r="B217" s="221"/>
      <c r="C217" s="221"/>
      <c r="D217" s="221"/>
      <c r="E217" s="221"/>
      <c r="F217" s="269"/>
      <c r="G217" s="34"/>
      <c r="H217" s="269"/>
      <c r="I217" s="34"/>
      <c r="J217" s="34"/>
    </row>
    <row r="218" spans="1:10" x14ac:dyDescent="0.2">
      <c r="A218" s="34"/>
      <c r="B218" s="221"/>
      <c r="C218" s="221"/>
      <c r="D218" s="221"/>
      <c r="E218" s="221"/>
      <c r="F218" s="269"/>
      <c r="G218" s="34"/>
      <c r="H218" s="269"/>
      <c r="I218" s="34"/>
      <c r="J218" s="34"/>
    </row>
    <row r="219" spans="1:10" x14ac:dyDescent="0.2">
      <c r="A219" s="34"/>
      <c r="B219" s="221"/>
      <c r="C219" s="221"/>
      <c r="D219" s="221"/>
      <c r="E219" s="221"/>
      <c r="F219" s="269"/>
      <c r="G219" s="34"/>
      <c r="H219" s="269"/>
      <c r="I219" s="34"/>
      <c r="J219" s="34"/>
    </row>
    <row r="220" spans="1:10" x14ac:dyDescent="0.2">
      <c r="A220" s="34"/>
      <c r="B220" s="221"/>
      <c r="C220" s="221"/>
      <c r="D220" s="221"/>
      <c r="E220" s="221"/>
      <c r="F220" s="269"/>
      <c r="G220" s="34"/>
      <c r="H220" s="269"/>
      <c r="I220" s="34"/>
      <c r="J220" s="34"/>
    </row>
    <row r="221" spans="1:10" x14ac:dyDescent="0.2">
      <c r="A221" s="34"/>
      <c r="B221" s="221"/>
      <c r="C221" s="221"/>
      <c r="D221" s="221"/>
      <c r="E221" s="221"/>
      <c r="F221" s="269"/>
      <c r="G221" s="34"/>
      <c r="H221" s="269"/>
      <c r="I221" s="34"/>
      <c r="J221" s="34"/>
    </row>
    <row r="222" spans="1:10" x14ac:dyDescent="0.2">
      <c r="A222" s="34"/>
      <c r="B222" s="221"/>
      <c r="C222" s="221"/>
      <c r="D222" s="221"/>
      <c r="E222" s="221"/>
      <c r="F222" s="269"/>
      <c r="G222" s="34"/>
      <c r="H222" s="269"/>
      <c r="I222" s="34"/>
      <c r="J222" s="34"/>
    </row>
    <row r="223" spans="1:10" x14ac:dyDescent="0.2">
      <c r="A223" s="34"/>
      <c r="B223" s="221"/>
      <c r="C223" s="221"/>
      <c r="D223" s="221"/>
      <c r="E223" s="221"/>
      <c r="F223" s="269"/>
      <c r="G223" s="34"/>
      <c r="H223" s="269"/>
      <c r="I223" s="34"/>
      <c r="J223" s="34"/>
    </row>
    <row r="224" spans="1:10" x14ac:dyDescent="0.2">
      <c r="A224" s="34"/>
      <c r="B224" s="221"/>
      <c r="C224" s="221"/>
      <c r="D224" s="221"/>
      <c r="E224" s="221"/>
      <c r="F224" s="269"/>
      <c r="G224" s="34"/>
      <c r="H224" s="269"/>
      <c r="I224" s="34"/>
      <c r="J224" s="34"/>
    </row>
    <row r="225" spans="1:10" x14ac:dyDescent="0.2">
      <c r="A225" s="34"/>
      <c r="B225" s="221"/>
      <c r="C225" s="221"/>
      <c r="D225" s="221"/>
      <c r="E225" s="221"/>
      <c r="F225" s="269"/>
      <c r="G225" s="34"/>
      <c r="H225" s="269"/>
      <c r="I225" s="34"/>
      <c r="J225" s="34"/>
    </row>
    <row r="226" spans="1:10" x14ac:dyDescent="0.2">
      <c r="A226" s="34"/>
      <c r="B226" s="221"/>
      <c r="C226" s="221"/>
      <c r="D226" s="221"/>
      <c r="E226" s="221"/>
      <c r="F226" s="269"/>
      <c r="G226" s="34"/>
      <c r="H226" s="269"/>
      <c r="I226" s="34"/>
      <c r="J226" s="34"/>
    </row>
    <row r="227" spans="1:10" x14ac:dyDescent="0.2">
      <c r="A227" s="34"/>
      <c r="B227" s="221"/>
      <c r="C227" s="221"/>
      <c r="D227" s="221"/>
      <c r="E227" s="221"/>
      <c r="F227" s="269"/>
      <c r="G227" s="34"/>
      <c r="H227" s="269"/>
      <c r="I227" s="34"/>
      <c r="J227" s="34"/>
    </row>
    <row r="228" spans="1:10" x14ac:dyDescent="0.2">
      <c r="A228" s="34"/>
      <c r="B228" s="221"/>
      <c r="C228" s="221"/>
      <c r="D228" s="221"/>
      <c r="E228" s="221"/>
      <c r="F228" s="269"/>
      <c r="G228" s="34"/>
      <c r="H228" s="269"/>
      <c r="I228" s="34"/>
      <c r="J228" s="34"/>
    </row>
    <row r="229" spans="1:10" x14ac:dyDescent="0.2">
      <c r="A229" s="34"/>
      <c r="B229" s="221"/>
      <c r="C229" s="221"/>
      <c r="D229" s="221"/>
      <c r="E229" s="221"/>
      <c r="F229" s="269"/>
      <c r="G229" s="34"/>
      <c r="H229" s="269"/>
      <c r="I229" s="34"/>
      <c r="J229" s="34"/>
    </row>
    <row r="230" spans="1:10" x14ac:dyDescent="0.2">
      <c r="A230" s="34"/>
      <c r="B230" s="221"/>
      <c r="C230" s="221"/>
      <c r="D230" s="221"/>
      <c r="E230" s="221"/>
      <c r="F230" s="269"/>
      <c r="G230" s="34"/>
      <c r="H230" s="269"/>
      <c r="I230" s="34"/>
      <c r="J230" s="34"/>
    </row>
    <row r="231" spans="1:10" x14ac:dyDescent="0.2">
      <c r="A231" s="34"/>
      <c r="B231" s="221"/>
      <c r="C231" s="221"/>
      <c r="D231" s="221"/>
      <c r="E231" s="221"/>
      <c r="F231" s="269"/>
      <c r="G231" s="34"/>
      <c r="H231" s="269"/>
      <c r="I231" s="34"/>
      <c r="J231" s="34"/>
    </row>
    <row r="232" spans="1:10" x14ac:dyDescent="0.2">
      <c r="A232" s="34"/>
      <c r="B232" s="221"/>
      <c r="C232" s="221"/>
      <c r="D232" s="221"/>
      <c r="E232" s="221"/>
      <c r="F232" s="269"/>
      <c r="G232" s="34"/>
      <c r="H232" s="269"/>
      <c r="I232" s="34"/>
      <c r="J232" s="34"/>
    </row>
    <row r="233" spans="1:10" x14ac:dyDescent="0.2">
      <c r="A233" s="34"/>
      <c r="B233" s="221"/>
      <c r="C233" s="221"/>
      <c r="D233" s="221"/>
      <c r="E233" s="221"/>
      <c r="F233" s="269"/>
      <c r="G233" s="34"/>
      <c r="H233" s="269"/>
      <c r="I233" s="34"/>
      <c r="J233" s="34"/>
    </row>
    <row r="234" spans="1:10" x14ac:dyDescent="0.2">
      <c r="A234" s="34"/>
      <c r="B234" s="221"/>
      <c r="C234" s="221"/>
      <c r="D234" s="221"/>
      <c r="E234" s="221"/>
      <c r="F234" s="269"/>
      <c r="G234" s="34"/>
      <c r="H234" s="269"/>
      <c r="I234" s="34"/>
      <c r="J234" s="34"/>
    </row>
    <row r="235" spans="1:10" x14ac:dyDescent="0.2">
      <c r="A235" s="34"/>
      <c r="B235" s="221"/>
      <c r="C235" s="221"/>
      <c r="D235" s="221"/>
      <c r="E235" s="221"/>
      <c r="F235" s="269"/>
      <c r="G235" s="34"/>
      <c r="H235" s="269"/>
      <c r="I235" s="34"/>
      <c r="J235" s="34"/>
    </row>
    <row r="236" spans="1:10" x14ac:dyDescent="0.2">
      <c r="A236" s="34"/>
      <c r="B236" s="221"/>
      <c r="C236" s="221"/>
      <c r="D236" s="221"/>
      <c r="E236" s="221"/>
      <c r="F236" s="269"/>
      <c r="G236" s="34"/>
      <c r="H236" s="269"/>
      <c r="I236" s="34"/>
      <c r="J236" s="34"/>
    </row>
    <row r="237" spans="1:10" x14ac:dyDescent="0.2">
      <c r="A237" s="34"/>
      <c r="B237" s="221"/>
      <c r="C237" s="221"/>
      <c r="D237" s="221"/>
      <c r="E237" s="221"/>
      <c r="F237" s="269"/>
      <c r="G237" s="34"/>
      <c r="H237" s="269"/>
      <c r="I237" s="34"/>
      <c r="J237" s="34"/>
    </row>
    <row r="238" spans="1:10" x14ac:dyDescent="0.2">
      <c r="A238" s="34"/>
      <c r="B238" s="221"/>
      <c r="C238" s="221"/>
      <c r="D238" s="221"/>
      <c r="E238" s="221"/>
      <c r="F238" s="269"/>
      <c r="G238" s="34"/>
      <c r="H238" s="269"/>
      <c r="I238" s="34"/>
      <c r="J238" s="34"/>
    </row>
    <row r="239" spans="1:10" x14ac:dyDescent="0.2">
      <c r="A239" s="34"/>
      <c r="B239" s="221"/>
      <c r="C239" s="221"/>
      <c r="D239" s="221"/>
      <c r="E239" s="221"/>
      <c r="F239" s="269"/>
      <c r="G239" s="34"/>
      <c r="H239" s="269"/>
      <c r="I239" s="34"/>
      <c r="J239" s="34"/>
    </row>
    <row r="240" spans="1:10" x14ac:dyDescent="0.2">
      <c r="A240" s="34"/>
      <c r="B240" s="221"/>
      <c r="C240" s="221"/>
      <c r="D240" s="221"/>
      <c r="E240" s="221"/>
      <c r="F240" s="269"/>
      <c r="G240" s="34"/>
      <c r="H240" s="269"/>
      <c r="I240" s="34"/>
      <c r="J240" s="34"/>
    </row>
    <row r="241" spans="1:10" x14ac:dyDescent="0.2">
      <c r="A241" s="34"/>
      <c r="B241" s="221"/>
      <c r="C241" s="221"/>
      <c r="D241" s="221"/>
      <c r="E241" s="221"/>
      <c r="F241" s="269"/>
      <c r="G241" s="34"/>
      <c r="H241" s="269"/>
      <c r="I241" s="34"/>
      <c r="J241" s="34"/>
    </row>
    <row r="242" spans="1:10" x14ac:dyDescent="0.2">
      <c r="A242" s="34"/>
      <c r="B242" s="221"/>
      <c r="C242" s="221"/>
      <c r="D242" s="221"/>
      <c r="E242" s="221"/>
      <c r="F242" s="269"/>
      <c r="G242" s="34"/>
      <c r="H242" s="269"/>
      <c r="I242" s="34"/>
      <c r="J242" s="34"/>
    </row>
    <row r="243" spans="1:10" x14ac:dyDescent="0.2">
      <c r="A243" s="34"/>
      <c r="B243" s="221"/>
      <c r="C243" s="221"/>
      <c r="D243" s="221"/>
      <c r="E243" s="221"/>
      <c r="F243" s="269"/>
      <c r="G243" s="34"/>
      <c r="H243" s="269"/>
      <c r="I243" s="34"/>
      <c r="J243" s="34"/>
    </row>
    <row r="244" spans="1:10" x14ac:dyDescent="0.2">
      <c r="A244" s="34"/>
      <c r="B244" s="221"/>
      <c r="C244" s="221"/>
      <c r="D244" s="221"/>
      <c r="E244" s="221"/>
      <c r="F244" s="269"/>
      <c r="G244" s="34"/>
      <c r="H244" s="269"/>
      <c r="I244" s="34"/>
      <c r="J244" s="34"/>
    </row>
    <row r="245" spans="1:10" x14ac:dyDescent="0.2">
      <c r="A245" s="34"/>
      <c r="B245" s="221"/>
      <c r="C245" s="221"/>
      <c r="D245" s="221"/>
      <c r="E245" s="221"/>
      <c r="F245" s="269"/>
      <c r="G245" s="34"/>
      <c r="H245" s="269"/>
      <c r="I245" s="34"/>
      <c r="J245" s="34"/>
    </row>
    <row r="246" spans="1:10" x14ac:dyDescent="0.2">
      <c r="A246" s="34"/>
      <c r="B246" s="221"/>
      <c r="C246" s="221"/>
      <c r="D246" s="221"/>
      <c r="E246" s="221"/>
      <c r="F246" s="269"/>
      <c r="G246" s="34"/>
      <c r="H246" s="269"/>
      <c r="I246" s="34"/>
      <c r="J246" s="34"/>
    </row>
    <row r="247" spans="1:10" x14ac:dyDescent="0.2">
      <c r="A247" s="34"/>
      <c r="B247" s="221"/>
      <c r="C247" s="221"/>
      <c r="D247" s="221"/>
      <c r="E247" s="221"/>
      <c r="F247" s="269"/>
      <c r="G247" s="34"/>
      <c r="H247" s="269"/>
      <c r="I247" s="34"/>
      <c r="J247" s="34"/>
    </row>
    <row r="248" spans="1:10" x14ac:dyDescent="0.2">
      <c r="A248" s="34"/>
      <c r="B248" s="221"/>
      <c r="C248" s="221"/>
      <c r="D248" s="221"/>
      <c r="E248" s="221"/>
      <c r="F248" s="269"/>
      <c r="G248" s="34"/>
      <c r="H248" s="269"/>
      <c r="I248" s="34"/>
      <c r="J248" s="34"/>
    </row>
    <row r="249" spans="1:10" x14ac:dyDescent="0.2">
      <c r="A249" s="34"/>
      <c r="B249" s="221"/>
      <c r="C249" s="221"/>
      <c r="D249" s="221"/>
      <c r="E249" s="221"/>
      <c r="F249" s="269"/>
      <c r="G249" s="34"/>
      <c r="H249" s="269"/>
      <c r="I249" s="34"/>
      <c r="J249" s="34"/>
    </row>
    <row r="250" spans="1:10" x14ac:dyDescent="0.2">
      <c r="A250" s="34"/>
      <c r="B250" s="221"/>
      <c r="C250" s="221"/>
      <c r="D250" s="221"/>
      <c r="E250" s="221"/>
      <c r="F250" s="269"/>
      <c r="G250" s="34"/>
      <c r="H250" s="269"/>
      <c r="I250" s="34"/>
      <c r="J250" s="34"/>
    </row>
    <row r="251" spans="1:10" x14ac:dyDescent="0.2">
      <c r="A251" s="34"/>
      <c r="B251" s="221"/>
      <c r="C251" s="221"/>
      <c r="D251" s="221"/>
      <c r="E251" s="221"/>
      <c r="F251" s="269"/>
      <c r="G251" s="34"/>
      <c r="H251" s="269"/>
      <c r="I251" s="34"/>
      <c r="J251" s="34"/>
    </row>
    <row r="252" spans="1:10" x14ac:dyDescent="0.2">
      <c r="A252" s="34"/>
      <c r="B252" s="221"/>
      <c r="C252" s="221"/>
      <c r="D252" s="221"/>
      <c r="E252" s="221"/>
      <c r="F252" s="269"/>
      <c r="G252" s="34"/>
      <c r="H252" s="269"/>
      <c r="I252" s="34"/>
      <c r="J252" s="34"/>
    </row>
    <row r="253" spans="1:10" x14ac:dyDescent="0.2">
      <c r="A253" s="34"/>
      <c r="B253" s="221"/>
      <c r="C253" s="221"/>
      <c r="D253" s="221"/>
      <c r="E253" s="221"/>
      <c r="F253" s="269"/>
      <c r="G253" s="34"/>
      <c r="H253" s="269"/>
      <c r="I253" s="34"/>
      <c r="J253" s="34"/>
    </row>
    <row r="254" spans="1:10" x14ac:dyDescent="0.2">
      <c r="A254" s="34"/>
      <c r="B254" s="221"/>
      <c r="C254" s="221"/>
      <c r="D254" s="221"/>
      <c r="E254" s="221"/>
      <c r="F254" s="269"/>
      <c r="G254" s="34"/>
      <c r="H254" s="269"/>
      <c r="I254" s="34"/>
      <c r="J254" s="34"/>
    </row>
    <row r="255" spans="1:10" x14ac:dyDescent="0.2">
      <c r="A255" s="34"/>
      <c r="B255" s="221"/>
      <c r="C255" s="221"/>
      <c r="D255" s="221"/>
      <c r="E255" s="221"/>
      <c r="F255" s="269"/>
      <c r="G255" s="34"/>
      <c r="H255" s="269"/>
      <c r="I255" s="34"/>
      <c r="J255" s="34"/>
    </row>
    <row r="256" spans="1:10" x14ac:dyDescent="0.2">
      <c r="A256" s="34"/>
      <c r="B256" s="221"/>
      <c r="C256" s="221"/>
      <c r="D256" s="221"/>
      <c r="E256" s="221"/>
      <c r="F256" s="269"/>
      <c r="G256" s="34"/>
      <c r="H256" s="269"/>
      <c r="I256" s="34"/>
      <c r="J256" s="34"/>
    </row>
    <row r="257" spans="1:10" x14ac:dyDescent="0.2">
      <c r="A257" s="34"/>
      <c r="B257" s="221"/>
      <c r="C257" s="221"/>
      <c r="D257" s="221"/>
      <c r="E257" s="221"/>
      <c r="F257" s="269"/>
      <c r="G257" s="34"/>
      <c r="H257" s="269"/>
      <c r="I257" s="34"/>
      <c r="J257" s="34"/>
    </row>
    <row r="258" spans="1:10" x14ac:dyDescent="0.2">
      <c r="A258" s="34"/>
      <c r="B258" s="221"/>
      <c r="C258" s="221"/>
      <c r="D258" s="221"/>
      <c r="E258" s="221"/>
      <c r="F258" s="269"/>
      <c r="G258" s="34"/>
      <c r="H258" s="269"/>
      <c r="I258" s="34"/>
      <c r="J258" s="34"/>
    </row>
    <row r="259" spans="1:10" x14ac:dyDescent="0.2">
      <c r="A259" s="34"/>
      <c r="B259" s="221"/>
      <c r="C259" s="221"/>
      <c r="D259" s="221"/>
      <c r="E259" s="221"/>
      <c r="F259" s="269"/>
      <c r="G259" s="34"/>
      <c r="H259" s="269"/>
      <c r="I259" s="34"/>
      <c r="J259" s="34"/>
    </row>
    <row r="260" spans="1:10" x14ac:dyDescent="0.2">
      <c r="A260" s="34"/>
      <c r="B260" s="221"/>
      <c r="C260" s="221"/>
      <c r="D260" s="221"/>
      <c r="E260" s="221"/>
      <c r="F260" s="269"/>
      <c r="G260" s="34"/>
      <c r="H260" s="269"/>
      <c r="I260" s="34"/>
      <c r="J260" s="34"/>
    </row>
    <row r="261" spans="1:10" x14ac:dyDescent="0.2">
      <c r="A261" s="34"/>
      <c r="B261" s="221"/>
      <c r="C261" s="221"/>
      <c r="D261" s="221"/>
      <c r="E261" s="221"/>
      <c r="F261" s="269"/>
      <c r="G261" s="34"/>
      <c r="H261" s="269"/>
      <c r="I261" s="34"/>
      <c r="J261" s="34"/>
    </row>
    <row r="262" spans="1:10" x14ac:dyDescent="0.2">
      <c r="A262" s="34"/>
      <c r="B262" s="221"/>
      <c r="C262" s="221"/>
      <c r="D262" s="221"/>
      <c r="E262" s="221"/>
      <c r="F262" s="269"/>
      <c r="G262" s="34"/>
      <c r="H262" s="269"/>
      <c r="I262" s="34"/>
      <c r="J262" s="34"/>
    </row>
    <row r="263" spans="1:10" x14ac:dyDescent="0.2">
      <c r="A263" s="34"/>
      <c r="B263" s="221"/>
      <c r="C263" s="221"/>
      <c r="D263" s="221"/>
      <c r="E263" s="221"/>
      <c r="F263" s="269"/>
      <c r="G263" s="34"/>
      <c r="H263" s="269"/>
      <c r="I263" s="34"/>
      <c r="J263" s="34"/>
    </row>
    <row r="264" spans="1:10" x14ac:dyDescent="0.2">
      <c r="A264" s="34"/>
      <c r="B264" s="221"/>
      <c r="C264" s="221"/>
      <c r="D264" s="221"/>
      <c r="E264" s="221"/>
      <c r="F264" s="269"/>
      <c r="G264" s="34"/>
      <c r="H264" s="269"/>
      <c r="I264" s="34"/>
      <c r="J264" s="34"/>
    </row>
    <row r="265" spans="1:10" x14ac:dyDescent="0.2">
      <c r="A265" s="34"/>
      <c r="B265" s="221"/>
      <c r="C265" s="221"/>
      <c r="D265" s="221"/>
      <c r="E265" s="221"/>
      <c r="F265" s="269"/>
      <c r="G265" s="34"/>
      <c r="H265" s="269"/>
      <c r="I265" s="34"/>
      <c r="J265" s="34"/>
    </row>
    <row r="266" spans="1:10" x14ac:dyDescent="0.2">
      <c r="A266" s="34"/>
      <c r="B266" s="221"/>
      <c r="C266" s="221"/>
      <c r="D266" s="221"/>
      <c r="E266" s="221"/>
      <c r="F266" s="269"/>
      <c r="G266" s="34"/>
      <c r="H266" s="269"/>
      <c r="I266" s="34"/>
      <c r="J266" s="34"/>
    </row>
    <row r="267" spans="1:10" x14ac:dyDescent="0.2">
      <c r="A267" s="34"/>
      <c r="B267" s="221"/>
      <c r="C267" s="221"/>
      <c r="D267" s="221"/>
      <c r="E267" s="221"/>
      <c r="F267" s="269"/>
      <c r="G267" s="34"/>
      <c r="H267" s="269"/>
      <c r="I267" s="34"/>
      <c r="J267" s="34"/>
    </row>
    <row r="268" spans="1:10" x14ac:dyDescent="0.2">
      <c r="A268" s="34"/>
      <c r="B268" s="221"/>
      <c r="C268" s="221"/>
      <c r="D268" s="221"/>
      <c r="E268" s="221"/>
      <c r="F268" s="269"/>
      <c r="G268" s="34"/>
      <c r="H268" s="269"/>
      <c r="I268" s="34"/>
      <c r="J268" s="34"/>
    </row>
    <row r="269" spans="1:10" x14ac:dyDescent="0.2">
      <c r="A269" s="34"/>
      <c r="B269" s="221"/>
      <c r="C269" s="221"/>
      <c r="D269" s="221"/>
      <c r="E269" s="221"/>
      <c r="F269" s="269"/>
      <c r="G269" s="34"/>
      <c r="H269" s="269"/>
      <c r="I269" s="34"/>
      <c r="J269" s="34"/>
    </row>
    <row r="270" spans="1:10" x14ac:dyDescent="0.2">
      <c r="A270" s="34"/>
      <c r="B270" s="221"/>
      <c r="C270" s="221"/>
      <c r="D270" s="221"/>
      <c r="E270" s="221"/>
      <c r="F270" s="269"/>
      <c r="G270" s="34"/>
      <c r="H270" s="269"/>
      <c r="I270" s="34"/>
      <c r="J270" s="34"/>
    </row>
    <row r="271" spans="1:10" x14ac:dyDescent="0.2">
      <c r="A271" s="34"/>
      <c r="B271" s="221"/>
      <c r="C271" s="221"/>
      <c r="D271" s="221"/>
      <c r="E271" s="221"/>
      <c r="F271" s="269"/>
      <c r="G271" s="34"/>
      <c r="H271" s="269"/>
      <c r="I271" s="34"/>
      <c r="J271" s="34"/>
    </row>
    <row r="272" spans="1:10" x14ac:dyDescent="0.2">
      <c r="A272" s="34"/>
      <c r="B272" s="221"/>
      <c r="C272" s="221"/>
      <c r="D272" s="221"/>
      <c r="E272" s="221"/>
      <c r="F272" s="269"/>
      <c r="G272" s="34"/>
      <c r="H272" s="269"/>
      <c r="I272" s="34"/>
      <c r="J272" s="34"/>
    </row>
    <row r="273" spans="1:10" x14ac:dyDescent="0.2">
      <c r="A273" s="34"/>
      <c r="B273" s="221"/>
      <c r="C273" s="221"/>
      <c r="D273" s="221"/>
      <c r="E273" s="221"/>
      <c r="F273" s="269"/>
      <c r="G273" s="34"/>
      <c r="H273" s="269"/>
      <c r="I273" s="34"/>
      <c r="J273" s="34"/>
    </row>
    <row r="274" spans="1:10" x14ac:dyDescent="0.2">
      <c r="A274" s="34"/>
      <c r="B274" s="221"/>
      <c r="C274" s="221"/>
      <c r="D274" s="221"/>
      <c r="E274" s="221"/>
      <c r="F274" s="269"/>
      <c r="G274" s="34"/>
      <c r="H274" s="269"/>
      <c r="I274" s="34"/>
      <c r="J274" s="34"/>
    </row>
    <row r="275" spans="1:10" x14ac:dyDescent="0.2">
      <c r="A275" s="34"/>
      <c r="B275" s="221"/>
      <c r="C275" s="221"/>
      <c r="D275" s="221"/>
      <c r="E275" s="221"/>
      <c r="F275" s="269"/>
      <c r="G275" s="34"/>
      <c r="H275" s="269"/>
      <c r="I275" s="34"/>
      <c r="J275" s="34"/>
    </row>
    <row r="276" spans="1:10" x14ac:dyDescent="0.2">
      <c r="A276" s="34"/>
      <c r="B276" s="221"/>
      <c r="C276" s="221"/>
      <c r="D276" s="221"/>
      <c r="E276" s="221"/>
      <c r="F276" s="269"/>
      <c r="G276" s="34"/>
      <c r="H276" s="269"/>
      <c r="I276" s="34"/>
      <c r="J276" s="34"/>
    </row>
    <row r="277" spans="1:10" x14ac:dyDescent="0.2">
      <c r="A277" s="34"/>
      <c r="B277" s="221"/>
      <c r="C277" s="221"/>
      <c r="D277" s="221"/>
      <c r="E277" s="221"/>
      <c r="F277" s="269"/>
      <c r="G277" s="34"/>
      <c r="H277" s="269"/>
      <c r="I277" s="34"/>
      <c r="J277" s="34"/>
    </row>
    <row r="278" spans="1:10" x14ac:dyDescent="0.2">
      <c r="A278" s="34"/>
      <c r="B278" s="221"/>
      <c r="C278" s="221"/>
      <c r="D278" s="221"/>
      <c r="E278" s="221"/>
      <c r="F278" s="269"/>
      <c r="G278" s="34"/>
      <c r="H278" s="269"/>
      <c r="I278" s="34"/>
      <c r="J278" s="34"/>
    </row>
    <row r="279" spans="1:10" x14ac:dyDescent="0.2">
      <c r="A279" s="34"/>
      <c r="B279" s="221"/>
      <c r="C279" s="221"/>
      <c r="D279" s="221"/>
      <c r="E279" s="221"/>
      <c r="F279" s="269"/>
      <c r="G279" s="34"/>
      <c r="H279" s="269"/>
      <c r="I279" s="34"/>
      <c r="J279" s="34"/>
    </row>
    <row r="280" spans="1:10" x14ac:dyDescent="0.2">
      <c r="A280" s="34"/>
      <c r="B280" s="221"/>
      <c r="C280" s="221"/>
      <c r="D280" s="221"/>
      <c r="E280" s="221"/>
      <c r="F280" s="269"/>
      <c r="G280" s="34"/>
      <c r="H280" s="269"/>
      <c r="I280" s="34"/>
      <c r="J280" s="34"/>
    </row>
    <row r="281" spans="1:10" x14ac:dyDescent="0.2">
      <c r="A281" s="34"/>
      <c r="B281" s="221"/>
      <c r="C281" s="221"/>
      <c r="D281" s="221"/>
      <c r="E281" s="221"/>
      <c r="F281" s="269"/>
      <c r="G281" s="34"/>
      <c r="H281" s="269"/>
      <c r="I281" s="34"/>
      <c r="J281" s="34"/>
    </row>
    <row r="282" spans="1:10" x14ac:dyDescent="0.2">
      <c r="A282" s="34"/>
      <c r="B282" s="221"/>
      <c r="C282" s="221"/>
      <c r="D282" s="221"/>
      <c r="E282" s="221"/>
      <c r="F282" s="269"/>
      <c r="G282" s="34"/>
      <c r="H282" s="269"/>
      <c r="I282" s="34"/>
      <c r="J282" s="34"/>
    </row>
    <row r="283" spans="1:10" x14ac:dyDescent="0.2">
      <c r="A283" s="34"/>
      <c r="B283" s="221"/>
      <c r="C283" s="221"/>
      <c r="D283" s="221"/>
      <c r="E283" s="221"/>
      <c r="F283" s="269"/>
      <c r="G283" s="34"/>
      <c r="H283" s="269"/>
      <c r="I283" s="34"/>
      <c r="J283" s="34"/>
    </row>
    <row r="284" spans="1:10" x14ac:dyDescent="0.2">
      <c r="A284" s="34"/>
      <c r="B284" s="221"/>
      <c r="C284" s="221"/>
      <c r="D284" s="221"/>
      <c r="E284" s="221"/>
      <c r="F284" s="269"/>
      <c r="G284" s="34"/>
      <c r="H284" s="269"/>
      <c r="I284" s="34"/>
      <c r="J284" s="34"/>
    </row>
    <row r="285" spans="1:10" x14ac:dyDescent="0.2">
      <c r="A285" s="34"/>
      <c r="B285" s="221"/>
      <c r="C285" s="221"/>
      <c r="D285" s="221"/>
      <c r="E285" s="221"/>
      <c r="F285" s="269"/>
      <c r="G285" s="34"/>
      <c r="H285" s="269"/>
      <c r="I285" s="34"/>
      <c r="J285" s="34"/>
    </row>
    <row r="286" spans="1:10" x14ac:dyDescent="0.2">
      <c r="A286" s="34"/>
      <c r="B286" s="221"/>
      <c r="C286" s="221"/>
      <c r="D286" s="221"/>
      <c r="E286" s="221"/>
      <c r="F286" s="269"/>
      <c r="G286" s="34"/>
      <c r="H286" s="269"/>
      <c r="I286" s="34"/>
      <c r="J286" s="34"/>
    </row>
    <row r="287" spans="1:10" x14ac:dyDescent="0.2">
      <c r="A287" s="34"/>
      <c r="B287" s="221"/>
      <c r="C287" s="221"/>
      <c r="D287" s="221"/>
      <c r="E287" s="221"/>
      <c r="F287" s="269"/>
      <c r="G287" s="34"/>
      <c r="H287" s="269"/>
      <c r="I287" s="34"/>
      <c r="J287" s="34"/>
    </row>
    <row r="288" spans="1:10" x14ac:dyDescent="0.2">
      <c r="A288" s="34"/>
      <c r="B288" s="221"/>
      <c r="C288" s="221"/>
      <c r="D288" s="221"/>
      <c r="E288" s="221"/>
      <c r="F288" s="269"/>
      <c r="G288" s="34"/>
      <c r="H288" s="269"/>
      <c r="I288" s="34"/>
      <c r="J288" s="34"/>
    </row>
    <row r="289" spans="1:10" x14ac:dyDescent="0.2">
      <c r="A289" s="34"/>
      <c r="B289" s="221"/>
      <c r="C289" s="221"/>
      <c r="D289" s="221"/>
      <c r="E289" s="221"/>
      <c r="F289" s="269"/>
      <c r="G289" s="34"/>
      <c r="H289" s="269"/>
      <c r="I289" s="34"/>
      <c r="J289" s="34"/>
    </row>
    <row r="290" spans="1:10" x14ac:dyDescent="0.2">
      <c r="A290" s="34"/>
      <c r="B290" s="221"/>
      <c r="C290" s="221"/>
      <c r="D290" s="221"/>
      <c r="E290" s="221"/>
      <c r="F290" s="269"/>
      <c r="G290" s="34"/>
      <c r="H290" s="269"/>
      <c r="I290" s="34"/>
      <c r="J290" s="34"/>
    </row>
    <row r="291" spans="1:10" x14ac:dyDescent="0.2">
      <c r="A291" s="34"/>
      <c r="B291" s="221"/>
      <c r="C291" s="221"/>
      <c r="D291" s="221"/>
      <c r="E291" s="221"/>
      <c r="F291" s="269"/>
      <c r="G291" s="34"/>
      <c r="H291" s="269"/>
      <c r="I291" s="34"/>
      <c r="J291" s="34"/>
    </row>
    <row r="292" spans="1:10" x14ac:dyDescent="0.2">
      <c r="A292" s="34"/>
      <c r="B292" s="221"/>
      <c r="C292" s="221"/>
      <c r="D292" s="221"/>
      <c r="E292" s="221"/>
      <c r="F292" s="269"/>
      <c r="G292" s="34"/>
      <c r="H292" s="269"/>
      <c r="I292" s="34"/>
      <c r="J292" s="34"/>
    </row>
    <row r="293" spans="1:10" x14ac:dyDescent="0.2">
      <c r="A293" s="34"/>
      <c r="B293" s="221"/>
      <c r="C293" s="221"/>
      <c r="D293" s="221"/>
      <c r="E293" s="221"/>
      <c r="F293" s="269"/>
      <c r="G293" s="34"/>
      <c r="H293" s="269"/>
      <c r="I293" s="34"/>
      <c r="J293" s="34"/>
    </row>
    <row r="294" spans="1:10" x14ac:dyDescent="0.2">
      <c r="A294" s="34"/>
      <c r="B294" s="221"/>
      <c r="C294" s="221"/>
      <c r="D294" s="221"/>
      <c r="E294" s="221"/>
      <c r="F294" s="269"/>
      <c r="G294" s="34"/>
      <c r="H294" s="269"/>
      <c r="I294" s="34"/>
      <c r="J294" s="34"/>
    </row>
    <row r="295" spans="1:10" x14ac:dyDescent="0.2">
      <c r="A295" s="34"/>
      <c r="B295" s="221"/>
      <c r="C295" s="221"/>
      <c r="D295" s="221"/>
      <c r="E295" s="221"/>
      <c r="F295" s="269"/>
      <c r="G295" s="34"/>
      <c r="H295" s="269"/>
      <c r="I295" s="34"/>
      <c r="J295" s="34"/>
    </row>
    <row r="296" spans="1:10" x14ac:dyDescent="0.2">
      <c r="A296" s="34"/>
      <c r="B296" s="221"/>
      <c r="C296" s="221"/>
      <c r="D296" s="221"/>
      <c r="E296" s="221"/>
      <c r="F296" s="269"/>
      <c r="G296" s="34"/>
      <c r="H296" s="269"/>
      <c r="I296" s="34"/>
      <c r="J296" s="34"/>
    </row>
    <row r="297" spans="1:10" x14ac:dyDescent="0.2">
      <c r="A297" s="34"/>
      <c r="B297" s="221"/>
      <c r="C297" s="221"/>
      <c r="D297" s="221"/>
      <c r="E297" s="221"/>
      <c r="F297" s="269"/>
      <c r="G297" s="34"/>
      <c r="H297" s="269"/>
      <c r="I297" s="34"/>
      <c r="J297" s="34"/>
    </row>
    <row r="298" spans="1:10" x14ac:dyDescent="0.2">
      <c r="A298" s="34"/>
      <c r="B298" s="221"/>
      <c r="C298" s="221"/>
      <c r="D298" s="221"/>
      <c r="E298" s="221"/>
      <c r="F298" s="269"/>
      <c r="G298" s="34"/>
      <c r="H298" s="269"/>
      <c r="I298" s="34"/>
      <c r="J298" s="34"/>
    </row>
    <row r="299" spans="1:10" x14ac:dyDescent="0.2">
      <c r="A299" s="34"/>
      <c r="B299" s="221"/>
      <c r="C299" s="221"/>
      <c r="D299" s="221"/>
      <c r="E299" s="221"/>
      <c r="F299" s="269"/>
      <c r="G299" s="34"/>
      <c r="H299" s="269"/>
      <c r="I299" s="34"/>
      <c r="J299" s="34"/>
    </row>
    <row r="300" spans="1:10" x14ac:dyDescent="0.2">
      <c r="A300" s="34"/>
      <c r="B300" s="221"/>
      <c r="C300" s="221"/>
      <c r="D300" s="221"/>
      <c r="E300" s="221"/>
      <c r="F300" s="269"/>
      <c r="G300" s="34"/>
      <c r="H300" s="269"/>
      <c r="I300" s="34"/>
      <c r="J300" s="34"/>
    </row>
    <row r="301" spans="1:10" x14ac:dyDescent="0.2">
      <c r="A301" s="34"/>
      <c r="B301" s="221"/>
      <c r="C301" s="221"/>
      <c r="D301" s="221"/>
      <c r="E301" s="221"/>
      <c r="F301" s="269"/>
      <c r="G301" s="34"/>
      <c r="H301" s="269"/>
      <c r="I301" s="34"/>
      <c r="J301" s="34"/>
    </row>
    <row r="302" spans="1:10" x14ac:dyDescent="0.2">
      <c r="A302" s="34"/>
      <c r="B302" s="221"/>
      <c r="C302" s="221"/>
      <c r="D302" s="221"/>
      <c r="E302" s="221"/>
      <c r="F302" s="269"/>
      <c r="G302" s="34"/>
      <c r="H302" s="269"/>
      <c r="I302" s="34"/>
      <c r="J302" s="34"/>
    </row>
    <row r="303" spans="1:10" x14ac:dyDescent="0.2">
      <c r="A303" s="34"/>
      <c r="B303" s="221"/>
      <c r="C303" s="221"/>
      <c r="D303" s="221"/>
      <c r="E303" s="221"/>
      <c r="F303" s="269"/>
      <c r="G303" s="34"/>
      <c r="H303" s="269"/>
      <c r="I303" s="34"/>
      <c r="J303" s="34"/>
    </row>
    <row r="304" spans="1:10" x14ac:dyDescent="0.2">
      <c r="A304" s="34"/>
      <c r="B304" s="221"/>
      <c r="C304" s="221"/>
      <c r="D304" s="221"/>
      <c r="E304" s="221"/>
      <c r="F304" s="269"/>
      <c r="G304" s="34"/>
      <c r="H304" s="269"/>
      <c r="I304" s="34"/>
      <c r="J304" s="34"/>
    </row>
    <row r="305" spans="1:10" x14ac:dyDescent="0.2">
      <c r="A305" s="34"/>
      <c r="B305" s="221"/>
      <c r="C305" s="221"/>
      <c r="D305" s="221"/>
      <c r="E305" s="221"/>
      <c r="F305" s="269"/>
      <c r="G305" s="34"/>
      <c r="H305" s="269"/>
      <c r="I305" s="34"/>
      <c r="J305" s="34"/>
    </row>
    <row r="306" spans="1:10" x14ac:dyDescent="0.2">
      <c r="A306" s="34"/>
      <c r="B306" s="221"/>
      <c r="C306" s="221"/>
      <c r="D306" s="221"/>
      <c r="E306" s="221"/>
      <c r="F306" s="269"/>
      <c r="G306" s="34"/>
      <c r="H306" s="269"/>
      <c r="I306" s="34"/>
      <c r="J306" s="34"/>
    </row>
    <row r="307" spans="1:10" x14ac:dyDescent="0.2">
      <c r="A307" s="34"/>
      <c r="B307" s="221"/>
      <c r="C307" s="221"/>
      <c r="D307" s="221"/>
      <c r="E307" s="221"/>
      <c r="F307" s="269"/>
      <c r="G307" s="34"/>
      <c r="H307" s="269"/>
      <c r="I307" s="34"/>
      <c r="J307" s="34"/>
    </row>
    <row r="308" spans="1:10" x14ac:dyDescent="0.2">
      <c r="A308" s="34"/>
      <c r="B308" s="221"/>
      <c r="C308" s="221"/>
      <c r="D308" s="221"/>
      <c r="E308" s="221"/>
      <c r="F308" s="269"/>
      <c r="G308" s="34"/>
      <c r="H308" s="269"/>
      <c r="I308" s="34"/>
      <c r="J308" s="34"/>
    </row>
    <row r="309" spans="1:10" x14ac:dyDescent="0.2">
      <c r="A309" s="34"/>
      <c r="B309" s="221"/>
      <c r="C309" s="221"/>
      <c r="D309" s="221"/>
      <c r="E309" s="221"/>
      <c r="F309" s="269"/>
      <c r="G309" s="34"/>
      <c r="H309" s="269"/>
      <c r="I309" s="34"/>
      <c r="J309" s="34"/>
    </row>
    <row r="310" spans="1:10" x14ac:dyDescent="0.2">
      <c r="A310" s="34"/>
      <c r="B310" s="221"/>
      <c r="C310" s="221"/>
      <c r="D310" s="221"/>
      <c r="E310" s="221"/>
      <c r="F310" s="269"/>
      <c r="G310" s="34"/>
      <c r="H310" s="269"/>
      <c r="I310" s="34"/>
      <c r="J310" s="34"/>
    </row>
    <row r="311" spans="1:10" x14ac:dyDescent="0.2">
      <c r="A311" s="34"/>
      <c r="B311" s="221"/>
      <c r="C311" s="221"/>
      <c r="D311" s="221"/>
      <c r="E311" s="221"/>
      <c r="F311" s="269"/>
      <c r="G311" s="34"/>
      <c r="H311" s="269"/>
      <c r="I311" s="34"/>
      <c r="J311" s="34"/>
    </row>
    <row r="312" spans="1:10" x14ac:dyDescent="0.2">
      <c r="A312" s="34"/>
      <c r="B312" s="221"/>
      <c r="C312" s="221"/>
      <c r="D312" s="221"/>
      <c r="E312" s="221"/>
      <c r="F312" s="269"/>
      <c r="G312" s="34"/>
      <c r="H312" s="269"/>
      <c r="I312" s="34"/>
      <c r="J312" s="34"/>
    </row>
    <row r="313" spans="1:10" x14ac:dyDescent="0.2">
      <c r="A313" s="34"/>
      <c r="B313" s="221"/>
      <c r="C313" s="221"/>
      <c r="D313" s="221"/>
      <c r="E313" s="221"/>
      <c r="F313" s="269"/>
      <c r="G313" s="34"/>
      <c r="H313" s="269"/>
      <c r="I313" s="34"/>
      <c r="J313" s="34"/>
    </row>
    <row r="314" spans="1:10" x14ac:dyDescent="0.2">
      <c r="A314" s="34"/>
      <c r="B314" s="221"/>
      <c r="C314" s="221"/>
      <c r="D314" s="221"/>
      <c r="E314" s="221"/>
      <c r="F314" s="269"/>
      <c r="G314" s="34"/>
      <c r="H314" s="269"/>
      <c r="I314" s="34"/>
      <c r="J314" s="34"/>
    </row>
    <row r="315" spans="1:10" x14ac:dyDescent="0.2">
      <c r="A315" s="34"/>
      <c r="B315" s="221"/>
      <c r="C315" s="221"/>
      <c r="D315" s="221"/>
      <c r="E315" s="221"/>
      <c r="F315" s="269"/>
      <c r="G315" s="34"/>
      <c r="H315" s="269"/>
      <c r="I315" s="34"/>
      <c r="J315" s="34"/>
    </row>
    <row r="316" spans="1:10" x14ac:dyDescent="0.2">
      <c r="A316" s="34"/>
      <c r="B316" s="221"/>
      <c r="C316" s="221"/>
      <c r="D316" s="221"/>
      <c r="E316" s="221"/>
      <c r="F316" s="269"/>
      <c r="G316" s="34"/>
      <c r="H316" s="269"/>
      <c r="I316" s="34"/>
      <c r="J316" s="34"/>
    </row>
    <row r="317" spans="1:10" x14ac:dyDescent="0.2">
      <c r="A317" s="34"/>
      <c r="B317" s="221"/>
      <c r="C317" s="221"/>
      <c r="D317" s="221"/>
      <c r="E317" s="221"/>
      <c r="F317" s="269"/>
      <c r="G317" s="34"/>
      <c r="H317" s="269"/>
      <c r="I317" s="34"/>
      <c r="J317" s="34"/>
    </row>
    <row r="318" spans="1:10" x14ac:dyDescent="0.2">
      <c r="A318" s="34"/>
      <c r="B318" s="221"/>
      <c r="C318" s="221"/>
      <c r="D318" s="221"/>
      <c r="E318" s="221"/>
      <c r="F318" s="269"/>
      <c r="G318" s="34"/>
      <c r="H318" s="269"/>
      <c r="I318" s="34"/>
      <c r="J318" s="34"/>
    </row>
    <row r="319" spans="1:10" x14ac:dyDescent="0.2">
      <c r="A319" s="34"/>
      <c r="B319" s="221"/>
      <c r="C319" s="221"/>
      <c r="D319" s="221"/>
      <c r="E319" s="221"/>
      <c r="F319" s="269"/>
      <c r="G319" s="34"/>
      <c r="H319" s="269"/>
      <c r="I319" s="34"/>
      <c r="J319" s="34"/>
    </row>
    <row r="320" spans="1:10" x14ac:dyDescent="0.2">
      <c r="A320" s="34"/>
      <c r="B320" s="221"/>
      <c r="C320" s="221"/>
      <c r="D320" s="221"/>
      <c r="E320" s="221"/>
      <c r="F320" s="269"/>
      <c r="G320" s="34"/>
      <c r="H320" s="269"/>
      <c r="I320" s="34"/>
      <c r="J320" s="34"/>
    </row>
    <row r="321" spans="1:10" x14ac:dyDescent="0.2">
      <c r="A321" s="34"/>
      <c r="B321" s="221"/>
      <c r="C321" s="221"/>
      <c r="D321" s="221"/>
      <c r="E321" s="221"/>
      <c r="F321" s="269"/>
      <c r="G321" s="34"/>
      <c r="H321" s="269"/>
      <c r="I321" s="34"/>
      <c r="J321" s="34"/>
    </row>
    <row r="322" spans="1:10" x14ac:dyDescent="0.2">
      <c r="A322" s="34"/>
      <c r="B322" s="221"/>
      <c r="C322" s="221"/>
      <c r="D322" s="221"/>
      <c r="E322" s="221"/>
      <c r="F322" s="269"/>
      <c r="G322" s="34"/>
      <c r="H322" s="269"/>
      <c r="I322" s="34"/>
      <c r="J322" s="34"/>
    </row>
    <row r="323" spans="1:10" x14ac:dyDescent="0.2">
      <c r="A323" s="34"/>
      <c r="B323" s="221"/>
      <c r="C323" s="221"/>
      <c r="D323" s="221"/>
      <c r="E323" s="221"/>
      <c r="F323" s="269"/>
      <c r="G323" s="34"/>
      <c r="H323" s="269"/>
      <c r="I323" s="34"/>
      <c r="J323" s="34"/>
    </row>
    <row r="324" spans="1:10" x14ac:dyDescent="0.2">
      <c r="A324" s="34"/>
      <c r="B324" s="221"/>
      <c r="C324" s="221"/>
      <c r="D324" s="221"/>
      <c r="E324" s="221"/>
      <c r="F324" s="269"/>
      <c r="G324" s="34"/>
      <c r="H324" s="269"/>
      <c r="I324" s="34"/>
      <c r="J324" s="34"/>
    </row>
    <row r="325" spans="1:10" x14ac:dyDescent="0.2">
      <c r="A325" s="34"/>
      <c r="B325" s="221"/>
      <c r="C325" s="221"/>
      <c r="D325" s="221"/>
      <c r="E325" s="221"/>
      <c r="F325" s="269"/>
      <c r="G325" s="34"/>
      <c r="H325" s="269"/>
      <c r="I325" s="34"/>
      <c r="J325" s="34"/>
    </row>
    <row r="326" spans="1:10" x14ac:dyDescent="0.2">
      <c r="A326" s="34"/>
      <c r="B326" s="221"/>
      <c r="C326" s="221"/>
      <c r="D326" s="221"/>
      <c r="E326" s="221"/>
      <c r="F326" s="269"/>
      <c r="G326" s="34"/>
      <c r="H326" s="269"/>
      <c r="I326" s="34"/>
      <c r="J326" s="34"/>
    </row>
    <row r="327" spans="1:10" x14ac:dyDescent="0.2">
      <c r="A327" s="34"/>
      <c r="B327" s="221"/>
      <c r="C327" s="221"/>
      <c r="D327" s="221"/>
      <c r="E327" s="221"/>
      <c r="F327" s="269"/>
      <c r="G327" s="34"/>
      <c r="H327" s="269"/>
      <c r="I327" s="34"/>
      <c r="J327" s="34"/>
    </row>
    <row r="328" spans="1:10" x14ac:dyDescent="0.2">
      <c r="A328" s="34"/>
      <c r="B328" s="221"/>
      <c r="C328" s="221"/>
      <c r="D328" s="221"/>
      <c r="E328" s="221"/>
      <c r="F328" s="269"/>
      <c r="G328" s="34"/>
      <c r="H328" s="269"/>
      <c r="I328" s="34"/>
      <c r="J328" s="34"/>
    </row>
    <row r="329" spans="1:10" x14ac:dyDescent="0.2">
      <c r="A329" s="34"/>
      <c r="B329" s="221"/>
      <c r="C329" s="221"/>
      <c r="D329" s="221"/>
      <c r="E329" s="221"/>
      <c r="F329" s="269"/>
      <c r="G329" s="34"/>
      <c r="H329" s="269"/>
      <c r="I329" s="34"/>
      <c r="J329" s="34"/>
    </row>
    <row r="330" spans="1:10" x14ac:dyDescent="0.2">
      <c r="A330" s="34"/>
      <c r="B330" s="221"/>
      <c r="C330" s="221"/>
      <c r="D330" s="221"/>
      <c r="E330" s="221"/>
      <c r="F330" s="269"/>
      <c r="G330" s="34"/>
      <c r="H330" s="269"/>
      <c r="I330" s="34"/>
      <c r="J330" s="34"/>
    </row>
    <row r="331" spans="1:10" x14ac:dyDescent="0.2">
      <c r="A331" s="34"/>
      <c r="B331" s="221"/>
      <c r="C331" s="221"/>
      <c r="D331" s="221"/>
      <c r="E331" s="221"/>
      <c r="F331" s="269"/>
      <c r="G331" s="34"/>
      <c r="H331" s="269"/>
      <c r="I331" s="34"/>
      <c r="J331" s="34"/>
    </row>
    <row r="332" spans="1:10" x14ac:dyDescent="0.2">
      <c r="A332" s="34"/>
      <c r="B332" s="221"/>
      <c r="C332" s="221"/>
      <c r="D332" s="221"/>
      <c r="E332" s="221"/>
      <c r="F332" s="269"/>
      <c r="G332" s="34"/>
      <c r="H332" s="269"/>
      <c r="I332" s="34"/>
      <c r="J332" s="34"/>
    </row>
    <row r="333" spans="1:10" x14ac:dyDescent="0.2">
      <c r="A333" s="34"/>
      <c r="B333" s="221"/>
      <c r="C333" s="221"/>
      <c r="D333" s="221"/>
      <c r="E333" s="221"/>
      <c r="F333" s="269"/>
      <c r="G333" s="34"/>
      <c r="H333" s="269"/>
      <c r="I333" s="34"/>
      <c r="J333" s="34"/>
    </row>
    <row r="334" spans="1:10" x14ac:dyDescent="0.2">
      <c r="A334" s="34"/>
      <c r="B334" s="221"/>
      <c r="C334" s="221"/>
      <c r="D334" s="221"/>
      <c r="E334" s="221"/>
      <c r="F334" s="269"/>
      <c r="G334" s="34"/>
      <c r="H334" s="269"/>
      <c r="I334" s="34"/>
      <c r="J334" s="34"/>
    </row>
    <row r="335" spans="1:10" x14ac:dyDescent="0.2">
      <c r="A335" s="34"/>
      <c r="B335" s="221"/>
      <c r="C335" s="221"/>
      <c r="D335" s="221"/>
      <c r="E335" s="221"/>
      <c r="F335" s="269"/>
      <c r="G335" s="34"/>
      <c r="H335" s="269"/>
      <c r="I335" s="34"/>
      <c r="J335" s="34"/>
    </row>
    <row r="336" spans="1:10" x14ac:dyDescent="0.2">
      <c r="A336" s="34"/>
      <c r="B336" s="221"/>
      <c r="C336" s="221"/>
      <c r="D336" s="221"/>
      <c r="E336" s="221"/>
      <c r="F336" s="269"/>
      <c r="G336" s="34"/>
      <c r="H336" s="269"/>
      <c r="I336" s="34"/>
      <c r="J336" s="34"/>
    </row>
    <row r="337" spans="1:10" x14ac:dyDescent="0.2">
      <c r="A337" s="34"/>
      <c r="B337" s="221"/>
      <c r="C337" s="221"/>
      <c r="D337" s="221"/>
      <c r="E337" s="221"/>
      <c r="F337" s="269"/>
      <c r="G337" s="34"/>
      <c r="H337" s="269"/>
      <c r="I337" s="34"/>
      <c r="J337" s="34"/>
    </row>
    <row r="338" spans="1:10" x14ac:dyDescent="0.2">
      <c r="A338" s="34"/>
      <c r="B338" s="221"/>
      <c r="C338" s="221"/>
      <c r="D338" s="221"/>
      <c r="E338" s="221"/>
      <c r="F338" s="269"/>
      <c r="G338" s="34"/>
      <c r="H338" s="269"/>
      <c r="I338" s="34"/>
      <c r="J338" s="34"/>
    </row>
    <row r="339" spans="1:10" x14ac:dyDescent="0.2">
      <c r="A339" s="34"/>
      <c r="B339" s="221"/>
      <c r="C339" s="221"/>
      <c r="D339" s="221"/>
      <c r="E339" s="221"/>
      <c r="F339" s="269"/>
      <c r="G339" s="34"/>
      <c r="H339" s="269"/>
      <c r="I339" s="34"/>
      <c r="J339" s="34"/>
    </row>
    <row r="340" spans="1:10" x14ac:dyDescent="0.2">
      <c r="A340" s="34"/>
      <c r="B340" s="221"/>
      <c r="C340" s="221"/>
      <c r="D340" s="221"/>
      <c r="E340" s="221"/>
      <c r="F340" s="269"/>
      <c r="G340" s="34"/>
      <c r="H340" s="269"/>
      <c r="I340" s="34"/>
      <c r="J340" s="34"/>
    </row>
    <row r="341" spans="1:10" x14ac:dyDescent="0.2">
      <c r="A341" s="34"/>
      <c r="B341" s="221"/>
      <c r="C341" s="221"/>
      <c r="D341" s="221"/>
      <c r="E341" s="221"/>
      <c r="F341" s="269"/>
      <c r="G341" s="34"/>
      <c r="H341" s="269"/>
      <c r="I341" s="34"/>
      <c r="J341" s="34"/>
    </row>
    <row r="342" spans="1:10" x14ac:dyDescent="0.2">
      <c r="A342" s="34"/>
      <c r="B342" s="221"/>
      <c r="C342" s="221"/>
      <c r="D342" s="221"/>
      <c r="E342" s="221"/>
      <c r="F342" s="269"/>
      <c r="G342" s="34"/>
      <c r="H342" s="269"/>
      <c r="I342" s="34"/>
      <c r="J342" s="34"/>
    </row>
    <row r="343" spans="1:10" x14ac:dyDescent="0.2">
      <c r="A343" s="34"/>
      <c r="B343" s="221"/>
      <c r="C343" s="221"/>
      <c r="D343" s="221"/>
      <c r="E343" s="221"/>
      <c r="F343" s="269"/>
      <c r="G343" s="34"/>
      <c r="H343" s="269"/>
      <c r="I343" s="34"/>
      <c r="J343" s="34"/>
    </row>
    <row r="344" spans="1:10" x14ac:dyDescent="0.2">
      <c r="A344" s="34"/>
      <c r="B344" s="221"/>
      <c r="C344" s="221"/>
      <c r="D344" s="221"/>
      <c r="E344" s="221"/>
      <c r="F344" s="269"/>
      <c r="G344" s="34"/>
      <c r="H344" s="269"/>
      <c r="I344" s="34"/>
      <c r="J344" s="34"/>
    </row>
    <row r="345" spans="1:10" x14ac:dyDescent="0.2">
      <c r="A345" s="34"/>
      <c r="B345" s="221"/>
      <c r="C345" s="221"/>
      <c r="D345" s="221"/>
      <c r="E345" s="221"/>
      <c r="F345" s="269"/>
      <c r="G345" s="34"/>
      <c r="H345" s="269"/>
      <c r="I345" s="34"/>
      <c r="J345" s="34"/>
    </row>
    <row r="346" spans="1:10" x14ac:dyDescent="0.2">
      <c r="A346" s="34"/>
      <c r="B346" s="221"/>
      <c r="C346" s="221"/>
      <c r="D346" s="221"/>
      <c r="E346" s="221"/>
      <c r="F346" s="269"/>
      <c r="G346" s="34"/>
      <c r="H346" s="269"/>
      <c r="I346" s="34"/>
      <c r="J346" s="34"/>
    </row>
    <row r="347" spans="1:10" x14ac:dyDescent="0.2">
      <c r="A347" s="34"/>
      <c r="B347" s="221"/>
      <c r="C347" s="221"/>
      <c r="D347" s="221"/>
      <c r="E347" s="221"/>
      <c r="F347" s="269"/>
      <c r="G347" s="34"/>
      <c r="H347" s="269"/>
      <c r="I347" s="34"/>
      <c r="J347" s="34"/>
    </row>
    <row r="348" spans="1:10" x14ac:dyDescent="0.2">
      <c r="A348" s="34"/>
      <c r="B348" s="221"/>
      <c r="C348" s="221"/>
      <c r="D348" s="221"/>
      <c r="E348" s="221"/>
      <c r="F348" s="269"/>
      <c r="G348" s="34"/>
      <c r="H348" s="269"/>
      <c r="I348" s="34"/>
      <c r="J348" s="34"/>
    </row>
    <row r="349" spans="1:10" x14ac:dyDescent="0.2">
      <c r="A349" s="34"/>
      <c r="B349" s="221"/>
      <c r="C349" s="221"/>
      <c r="D349" s="221"/>
      <c r="E349" s="221"/>
      <c r="F349" s="269"/>
      <c r="G349" s="34"/>
      <c r="H349" s="269"/>
      <c r="I349" s="34"/>
      <c r="J349" s="34"/>
    </row>
    <row r="350" spans="1:10" x14ac:dyDescent="0.2">
      <c r="A350" s="34"/>
      <c r="B350" s="221"/>
      <c r="C350" s="221"/>
      <c r="D350" s="221"/>
      <c r="E350" s="221"/>
      <c r="F350" s="269"/>
      <c r="G350" s="34"/>
      <c r="H350" s="269"/>
      <c r="I350" s="34"/>
      <c r="J350" s="34"/>
    </row>
    <row r="351" spans="1:10" x14ac:dyDescent="0.2">
      <c r="A351" s="34"/>
      <c r="B351" s="221"/>
      <c r="C351" s="221"/>
      <c r="D351" s="221"/>
      <c r="E351" s="221"/>
      <c r="F351" s="269"/>
      <c r="G351" s="34"/>
      <c r="H351" s="269"/>
      <c r="I351" s="34"/>
      <c r="J351" s="34"/>
    </row>
    <row r="352" spans="1:10" x14ac:dyDescent="0.2">
      <c r="A352" s="34"/>
      <c r="B352" s="221"/>
      <c r="C352" s="221"/>
      <c r="D352" s="221"/>
      <c r="E352" s="221"/>
      <c r="F352" s="269"/>
      <c r="G352" s="34"/>
      <c r="H352" s="269"/>
      <c r="I352" s="34"/>
      <c r="J352" s="34"/>
    </row>
    <row r="353" spans="1:10" x14ac:dyDescent="0.2">
      <c r="A353" s="34"/>
      <c r="B353" s="221"/>
      <c r="C353" s="221"/>
      <c r="D353" s="221"/>
      <c r="E353" s="221"/>
      <c r="F353" s="269"/>
      <c r="G353" s="34"/>
      <c r="H353" s="269"/>
      <c r="I353" s="34"/>
      <c r="J353" s="34"/>
    </row>
    <row r="354" spans="1:10" x14ac:dyDescent="0.2">
      <c r="A354" s="34"/>
      <c r="B354" s="221"/>
      <c r="C354" s="221"/>
      <c r="D354" s="221"/>
      <c r="E354" s="221"/>
      <c r="F354" s="269"/>
      <c r="G354" s="34"/>
      <c r="H354" s="269"/>
      <c r="I354" s="34"/>
      <c r="J354" s="34"/>
    </row>
    <row r="355" spans="1:10" x14ac:dyDescent="0.2">
      <c r="A355" s="34"/>
      <c r="B355" s="221"/>
      <c r="C355" s="221"/>
      <c r="D355" s="221"/>
      <c r="E355" s="221"/>
      <c r="F355" s="269"/>
      <c r="G355" s="34"/>
      <c r="H355" s="269"/>
      <c r="I355" s="34"/>
      <c r="J355" s="34"/>
    </row>
    <row r="356" spans="1:10" x14ac:dyDescent="0.2">
      <c r="A356" s="34"/>
      <c r="B356" s="221"/>
      <c r="C356" s="221"/>
      <c r="D356" s="221"/>
      <c r="E356" s="221"/>
      <c r="F356" s="269"/>
      <c r="G356" s="34"/>
      <c r="H356" s="269"/>
      <c r="I356" s="34"/>
      <c r="J356" s="34"/>
    </row>
    <row r="357" spans="1:10" x14ac:dyDescent="0.2">
      <c r="A357" s="222"/>
      <c r="B357" s="223"/>
      <c r="C357" s="224"/>
      <c r="D357" s="225"/>
      <c r="E357" s="226"/>
      <c r="F357" s="270"/>
      <c r="G357" s="222"/>
      <c r="H357" s="270"/>
      <c r="I357" s="222"/>
      <c r="J357" s="222"/>
    </row>
    <row r="358" spans="1:10" x14ac:dyDescent="0.2">
      <c r="A358" s="294"/>
      <c r="C358" s="402"/>
      <c r="F358" s="293"/>
      <c r="G358" s="294"/>
      <c r="H358" s="293"/>
      <c r="I358" s="294"/>
      <c r="J358" s="294"/>
    </row>
    <row r="359" spans="1:10" x14ac:dyDescent="0.2">
      <c r="A359" s="294"/>
      <c r="C359" s="402"/>
      <c r="F359" s="293"/>
      <c r="G359" s="294"/>
      <c r="H359" s="293"/>
      <c r="I359" s="294"/>
      <c r="J359" s="294"/>
    </row>
    <row r="360" spans="1:10" x14ac:dyDescent="0.2">
      <c r="A360" s="294"/>
      <c r="C360" s="402"/>
      <c r="F360" s="293"/>
      <c r="G360" s="294"/>
      <c r="H360" s="293"/>
      <c r="I360" s="294"/>
      <c r="J360" s="294"/>
    </row>
    <row r="361" spans="1:10" x14ac:dyDescent="0.2">
      <c r="A361" s="294"/>
      <c r="C361" s="402"/>
      <c r="F361" s="293"/>
      <c r="G361" s="294"/>
      <c r="H361" s="293"/>
      <c r="I361" s="294"/>
      <c r="J361" s="294"/>
    </row>
    <row r="362" spans="1:10" x14ac:dyDescent="0.2">
      <c r="A362" s="294"/>
      <c r="C362" s="402"/>
      <c r="F362" s="293"/>
      <c r="G362" s="294"/>
      <c r="H362" s="293"/>
      <c r="I362" s="294"/>
      <c r="J362" s="294"/>
    </row>
    <row r="363" spans="1:10" x14ac:dyDescent="0.2">
      <c r="A363" s="294"/>
      <c r="C363" s="402"/>
      <c r="F363" s="293"/>
      <c r="G363" s="294"/>
      <c r="H363" s="293"/>
      <c r="I363" s="294"/>
      <c r="J363" s="294"/>
    </row>
    <row r="364" spans="1:10" x14ac:dyDescent="0.2">
      <c r="A364" s="294"/>
      <c r="C364" s="402"/>
      <c r="F364" s="293"/>
      <c r="G364" s="294"/>
      <c r="H364" s="293"/>
      <c r="I364" s="294"/>
      <c r="J364" s="294"/>
    </row>
    <row r="365" spans="1:10" x14ac:dyDescent="0.2">
      <c r="A365" s="294"/>
      <c r="C365" s="402"/>
      <c r="F365" s="293"/>
      <c r="G365" s="294"/>
      <c r="H365" s="293"/>
      <c r="I365" s="294"/>
      <c r="J365" s="294"/>
    </row>
    <row r="366" spans="1:10" x14ac:dyDescent="0.2">
      <c r="A366" s="294"/>
      <c r="C366" s="402"/>
      <c r="F366" s="293"/>
      <c r="G366" s="294"/>
      <c r="H366" s="293"/>
      <c r="I366" s="294"/>
      <c r="J366" s="294"/>
    </row>
  </sheetData>
  <autoFilter ref="A2:J153" xr:uid="{48E89EAA-FC86-4CF7-9AE1-7E5700045394}"/>
  <mergeCells count="133">
    <mergeCell ref="A124:A125"/>
    <mergeCell ref="F81:F84"/>
    <mergeCell ref="A77:A84"/>
    <mergeCell ref="F63:F66"/>
    <mergeCell ref="F85:F87"/>
    <mergeCell ref="A56:A57"/>
    <mergeCell ref="A58:A62"/>
    <mergeCell ref="F118:F119"/>
    <mergeCell ref="F111:F112"/>
    <mergeCell ref="A116:A117"/>
    <mergeCell ref="A118:A119"/>
    <mergeCell ref="A120:A121"/>
    <mergeCell ref="B101:B108"/>
    <mergeCell ref="B111:B112"/>
    <mergeCell ref="A107:A108"/>
    <mergeCell ref="A139:A140"/>
    <mergeCell ref="B139:B146"/>
    <mergeCell ref="F109:F110"/>
    <mergeCell ref="F103:F104"/>
    <mergeCell ref="F105:F106"/>
    <mergeCell ref="F107:F108"/>
    <mergeCell ref="A109:A110"/>
    <mergeCell ref="B109:B110"/>
    <mergeCell ref="F143:F144"/>
    <mergeCell ref="F145:F146"/>
    <mergeCell ref="F135:F136"/>
    <mergeCell ref="F137:F138"/>
    <mergeCell ref="F124:F125"/>
    <mergeCell ref="F139:F140"/>
    <mergeCell ref="F141:F142"/>
    <mergeCell ref="F120:F121"/>
    <mergeCell ref="F122:F123"/>
    <mergeCell ref="F126:F128"/>
    <mergeCell ref="F131:F132"/>
    <mergeCell ref="F133:F134"/>
    <mergeCell ref="F114:F115"/>
    <mergeCell ref="F116:F117"/>
    <mergeCell ref="A135:A136"/>
    <mergeCell ref="A133:A134"/>
    <mergeCell ref="F4:F5"/>
    <mergeCell ref="F6:F7"/>
    <mergeCell ref="F73:F76"/>
    <mergeCell ref="F77:F80"/>
    <mergeCell ref="F88:F90"/>
    <mergeCell ref="F91:F92"/>
    <mergeCell ref="A27:A30"/>
    <mergeCell ref="A91:A94"/>
    <mergeCell ref="A8:A11"/>
    <mergeCell ref="A12:A13"/>
    <mergeCell ref="A16:A17"/>
    <mergeCell ref="A18:A19"/>
    <mergeCell ref="F50:F51"/>
    <mergeCell ref="F52:F53"/>
    <mergeCell ref="F54:F55"/>
    <mergeCell ref="F56:F57"/>
    <mergeCell ref="A50:A51"/>
    <mergeCell ref="A41:A42"/>
    <mergeCell ref="A43:A44"/>
    <mergeCell ref="A45:A46"/>
    <mergeCell ref="A47:A48"/>
    <mergeCell ref="A54:A55"/>
    <mergeCell ref="F8:F9"/>
    <mergeCell ref="F10:F11"/>
    <mergeCell ref="F45:F46"/>
    <mergeCell ref="F47:F48"/>
    <mergeCell ref="F35:F36"/>
    <mergeCell ref="F37:F38"/>
    <mergeCell ref="F39:F40"/>
    <mergeCell ref="F41:F42"/>
    <mergeCell ref="F43:F44"/>
    <mergeCell ref="F33:F34"/>
    <mergeCell ref="F18:F19"/>
    <mergeCell ref="F31:F32"/>
    <mergeCell ref="B29:B30"/>
    <mergeCell ref="B31:B32"/>
    <mergeCell ref="B33:B34"/>
    <mergeCell ref="A31:A34"/>
    <mergeCell ref="B35:B36"/>
    <mergeCell ref="F29:F30"/>
    <mergeCell ref="F27:F28"/>
    <mergeCell ref="A14:A15"/>
    <mergeCell ref="B8:B19"/>
    <mergeCell ref="B27:B28"/>
    <mergeCell ref="F12:F13"/>
    <mergeCell ref="F16:F17"/>
    <mergeCell ref="B147:D147"/>
    <mergeCell ref="A24:A25"/>
    <mergeCell ref="F24:F25"/>
    <mergeCell ref="A20:A21"/>
    <mergeCell ref="B20:B25"/>
    <mergeCell ref="F20:F21"/>
    <mergeCell ref="A22:A23"/>
    <mergeCell ref="F22:F23"/>
    <mergeCell ref="A141:A142"/>
    <mergeCell ref="A143:A144"/>
    <mergeCell ref="A145:A146"/>
    <mergeCell ref="A99:A100"/>
    <mergeCell ref="B114:B123"/>
    <mergeCell ref="A97:A98"/>
    <mergeCell ref="A137:A138"/>
    <mergeCell ref="A122:A123"/>
    <mergeCell ref="A126:A128"/>
    <mergeCell ref="A131:A132"/>
    <mergeCell ref="A101:A102"/>
    <mergeCell ref="B52:B100"/>
    <mergeCell ref="A85:A87"/>
    <mergeCell ref="A63:A69"/>
    <mergeCell ref="A103:A104"/>
    <mergeCell ref="A105:A106"/>
    <mergeCell ref="A4:A7"/>
    <mergeCell ref="A114:A115"/>
    <mergeCell ref="E105:E106"/>
    <mergeCell ref="F93:F94"/>
    <mergeCell ref="F95:F96"/>
    <mergeCell ref="F97:F98"/>
    <mergeCell ref="F99:F100"/>
    <mergeCell ref="F101:F102"/>
    <mergeCell ref="F58:F59"/>
    <mergeCell ref="F60:F62"/>
    <mergeCell ref="F67:F69"/>
    <mergeCell ref="F70:F72"/>
    <mergeCell ref="C54:C55"/>
    <mergeCell ref="D54:D55"/>
    <mergeCell ref="E54:E55"/>
    <mergeCell ref="A35:A36"/>
    <mergeCell ref="A52:A53"/>
    <mergeCell ref="B41:B48"/>
    <mergeCell ref="B50:B51"/>
    <mergeCell ref="A88:A90"/>
    <mergeCell ref="A95:A96"/>
    <mergeCell ref="A70:A76"/>
    <mergeCell ref="A37:A40"/>
    <mergeCell ref="A111:A112"/>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46349-7B1A-444A-A94E-07284F5EA25A}">
  <dimension ref="A1:T35"/>
  <sheetViews>
    <sheetView showGridLines="0" tabSelected="1" showWhiteSpace="0" zoomScaleNormal="100" workbookViewId="0">
      <selection activeCell="F24" sqref="F24:M24"/>
    </sheetView>
  </sheetViews>
  <sheetFormatPr defaultColWidth="10.85546875" defaultRowHeight="15" x14ac:dyDescent="0.25"/>
  <cols>
    <col min="6" max="6" width="11.85546875" customWidth="1"/>
    <col min="7" max="7" width="11.7109375" customWidth="1"/>
  </cols>
  <sheetData>
    <row r="1" spans="1:20" ht="43.5" x14ac:dyDescent="0.25">
      <c r="A1" s="385" t="s">
        <v>1210</v>
      </c>
    </row>
    <row r="2" spans="1:20" ht="25.5" x14ac:dyDescent="0.25">
      <c r="A2" s="386" t="s">
        <v>1211</v>
      </c>
    </row>
    <row r="3" spans="1:20" ht="18" x14ac:dyDescent="0.25">
      <c r="A3" s="387" t="s">
        <v>1292</v>
      </c>
    </row>
    <row r="4" spans="1:20" ht="15.95" customHeight="1" x14ac:dyDescent="0.25">
      <c r="F4" s="388" t="s">
        <v>1212</v>
      </c>
    </row>
    <row r="5" spans="1:20" ht="18" x14ac:dyDescent="0.25">
      <c r="A5" s="387"/>
      <c r="F5" s="725" t="s">
        <v>1213</v>
      </c>
      <c r="G5" s="725"/>
      <c r="H5" s="725"/>
      <c r="I5" s="725"/>
      <c r="J5" s="725"/>
      <c r="K5" s="725"/>
      <c r="L5" s="725"/>
      <c r="M5" s="725"/>
    </row>
    <row r="6" spans="1:20" x14ac:dyDescent="0.25">
      <c r="F6" s="725"/>
      <c r="G6" s="725"/>
      <c r="H6" s="725"/>
      <c r="I6" s="725"/>
      <c r="J6" s="725"/>
      <c r="K6" s="725"/>
      <c r="L6" s="725"/>
      <c r="M6" s="725"/>
    </row>
    <row r="7" spans="1:20" x14ac:dyDescent="0.25">
      <c r="F7" s="725"/>
      <c r="G7" s="725"/>
      <c r="H7" s="725"/>
      <c r="I7" s="725"/>
      <c r="J7" s="725"/>
      <c r="K7" s="725"/>
      <c r="L7" s="725"/>
      <c r="M7" s="725"/>
    </row>
    <row r="8" spans="1:20" x14ac:dyDescent="0.25">
      <c r="F8" s="725"/>
      <c r="G8" s="725"/>
      <c r="H8" s="725"/>
      <c r="I8" s="725"/>
      <c r="J8" s="725"/>
      <c r="K8" s="725"/>
      <c r="L8" s="725"/>
      <c r="M8" s="725"/>
    </row>
    <row r="9" spans="1:20" ht="15.95" customHeight="1" x14ac:dyDescent="0.25">
      <c r="F9" s="388" t="s">
        <v>1214</v>
      </c>
    </row>
    <row r="10" spans="1:20" ht="15.95" customHeight="1" x14ac:dyDescent="0.25">
      <c r="F10" s="726" t="s">
        <v>1215</v>
      </c>
      <c r="G10" s="726"/>
      <c r="H10" s="726"/>
      <c r="I10" s="726"/>
      <c r="J10" s="726"/>
      <c r="K10" s="726"/>
      <c r="L10" s="726"/>
      <c r="M10" s="726"/>
    </row>
    <row r="11" spans="1:20" ht="15.95" customHeight="1" x14ac:dyDescent="0.25">
      <c r="F11" s="726"/>
      <c r="G11" s="726"/>
      <c r="H11" s="726"/>
      <c r="I11" s="726"/>
      <c r="J11" s="726"/>
      <c r="K11" s="726"/>
      <c r="L11" s="726"/>
      <c r="M11" s="726"/>
    </row>
    <row r="12" spans="1:20" ht="15.95" customHeight="1" thickBot="1" x14ac:dyDescent="0.3">
      <c r="F12" s="602"/>
      <c r="G12" s="602"/>
      <c r="H12" s="602"/>
      <c r="I12" s="602"/>
      <c r="J12" s="602"/>
      <c r="K12" s="602"/>
      <c r="L12" s="602"/>
      <c r="M12" s="602"/>
    </row>
    <row r="13" spans="1:20" ht="18.600000000000001" customHeight="1" x14ac:dyDescent="0.3">
      <c r="F13" s="709" t="s">
        <v>1216</v>
      </c>
      <c r="G13" s="727"/>
      <c r="H13" s="727"/>
      <c r="I13" s="727"/>
      <c r="J13" s="728" t="s">
        <v>1217</v>
      </c>
      <c r="K13" s="728"/>
      <c r="L13" s="728" t="s">
        <v>1218</v>
      </c>
      <c r="M13" s="728"/>
      <c r="O13" s="407" t="s">
        <v>1219</v>
      </c>
      <c r="P13" s="408"/>
      <c r="Q13" s="408"/>
      <c r="R13" s="408"/>
      <c r="S13" s="408"/>
      <c r="T13" s="409"/>
    </row>
    <row r="14" spans="1:20" ht="23.45" customHeight="1" x14ac:dyDescent="0.25">
      <c r="F14" s="708" t="s">
        <v>1220</v>
      </c>
      <c r="G14" s="708"/>
      <c r="H14" s="708"/>
      <c r="I14" s="708"/>
      <c r="J14" s="708" t="s">
        <v>1291</v>
      </c>
      <c r="K14" s="708"/>
      <c r="L14" s="708" t="s">
        <v>300</v>
      </c>
      <c r="M14" s="708"/>
      <c r="O14" s="717" t="s">
        <v>1221</v>
      </c>
      <c r="P14" s="714"/>
      <c r="Q14" s="714"/>
      <c r="R14" s="714"/>
      <c r="S14" s="714"/>
      <c r="T14" s="718"/>
    </row>
    <row r="15" spans="1:20" s="109" customFormat="1" ht="40.5" customHeight="1" x14ac:dyDescent="0.25">
      <c r="F15" s="722" t="s">
        <v>1222</v>
      </c>
      <c r="G15" s="722"/>
      <c r="H15" s="723" t="s">
        <v>1223</v>
      </c>
      <c r="I15" s="723"/>
      <c r="J15" s="709" t="s">
        <v>1224</v>
      </c>
      <c r="K15" s="709"/>
      <c r="L15" s="709" t="s">
        <v>1225</v>
      </c>
      <c r="M15" s="709"/>
      <c r="O15" s="717"/>
      <c r="P15" s="714"/>
      <c r="Q15" s="714"/>
      <c r="R15" s="714"/>
      <c r="S15" s="714"/>
      <c r="T15" s="718"/>
    </row>
    <row r="16" spans="1:20" ht="18.600000000000001" customHeight="1" x14ac:dyDescent="0.25">
      <c r="F16" s="708" t="s">
        <v>1226</v>
      </c>
      <c r="G16" s="708"/>
      <c r="H16" s="724" t="s">
        <v>1227</v>
      </c>
      <c r="I16" s="708"/>
      <c r="J16" s="708" t="s">
        <v>1226</v>
      </c>
      <c r="K16" s="708"/>
      <c r="L16" s="708" t="s">
        <v>1228</v>
      </c>
      <c r="M16" s="708"/>
      <c r="O16" s="717"/>
      <c r="P16" s="714"/>
      <c r="Q16" s="714"/>
      <c r="R16" s="714"/>
      <c r="S16" s="714"/>
      <c r="T16" s="718"/>
    </row>
    <row r="17" spans="1:20" ht="18.600000000000001" customHeight="1" x14ac:dyDescent="0.25">
      <c r="F17" s="722" t="s">
        <v>1229</v>
      </c>
      <c r="G17" s="722"/>
      <c r="H17" s="722"/>
      <c r="I17" s="722"/>
      <c r="J17" s="722" t="s">
        <v>1230</v>
      </c>
      <c r="K17" s="722"/>
      <c r="L17" s="722"/>
      <c r="M17" s="722"/>
      <c r="O17" s="717"/>
      <c r="P17" s="714"/>
      <c r="Q17" s="714"/>
      <c r="R17" s="714"/>
      <c r="S17" s="714"/>
      <c r="T17" s="718"/>
    </row>
    <row r="18" spans="1:20" ht="26.45" customHeight="1" x14ac:dyDescent="0.25">
      <c r="F18" s="716" t="s">
        <v>1231</v>
      </c>
      <c r="G18" s="716"/>
      <c r="H18" s="716"/>
      <c r="I18" s="716"/>
      <c r="J18" s="716" t="s">
        <v>1232</v>
      </c>
      <c r="K18" s="716"/>
      <c r="L18" s="716"/>
      <c r="M18" s="716"/>
      <c r="O18" s="717"/>
      <c r="P18" s="714"/>
      <c r="Q18" s="714"/>
      <c r="R18" s="714"/>
      <c r="S18" s="714"/>
      <c r="T18" s="718"/>
    </row>
    <row r="19" spans="1:20" ht="18.600000000000001" customHeight="1" x14ac:dyDescent="0.25">
      <c r="F19" s="709" t="s">
        <v>1233</v>
      </c>
      <c r="G19" s="709"/>
      <c r="H19" s="709"/>
      <c r="I19" s="709"/>
      <c r="J19" s="709"/>
      <c r="K19" s="709"/>
      <c r="L19" s="709"/>
      <c r="M19" s="709"/>
      <c r="O19" s="717"/>
      <c r="P19" s="714"/>
      <c r="Q19" s="714"/>
      <c r="R19" s="714"/>
      <c r="S19" s="714"/>
      <c r="T19" s="718"/>
    </row>
    <row r="20" spans="1:20" ht="18.600000000000001" customHeight="1" x14ac:dyDescent="0.25">
      <c r="F20" s="710" t="s">
        <v>1287</v>
      </c>
      <c r="G20" s="711"/>
      <c r="H20" s="711"/>
      <c r="I20" s="711"/>
      <c r="J20" s="711"/>
      <c r="K20" s="711"/>
      <c r="L20" s="711"/>
      <c r="M20" s="712"/>
      <c r="O20" s="717"/>
      <c r="P20" s="714"/>
      <c r="Q20" s="714"/>
      <c r="R20" s="714"/>
      <c r="S20" s="714"/>
      <c r="T20" s="718"/>
    </row>
    <row r="21" spans="1:20" ht="18.600000000000001" customHeight="1" x14ac:dyDescent="0.25">
      <c r="F21" s="713"/>
      <c r="G21" s="714"/>
      <c r="H21" s="714"/>
      <c r="I21" s="714"/>
      <c r="J21" s="714"/>
      <c r="K21" s="714"/>
      <c r="L21" s="714"/>
      <c r="M21" s="715"/>
      <c r="O21" s="717"/>
      <c r="P21" s="714"/>
      <c r="Q21" s="714"/>
      <c r="R21" s="714"/>
      <c r="S21" s="714"/>
      <c r="T21" s="718"/>
    </row>
    <row r="22" spans="1:20" ht="18.600000000000001" customHeight="1" thickBot="1" x14ac:dyDescent="0.3">
      <c r="F22" s="713"/>
      <c r="G22" s="714"/>
      <c r="H22" s="714"/>
      <c r="I22" s="714"/>
      <c r="J22" s="714"/>
      <c r="K22" s="714"/>
      <c r="L22" s="714"/>
      <c r="M22" s="715"/>
      <c r="O22" s="719"/>
      <c r="P22" s="720"/>
      <c r="Q22" s="720"/>
      <c r="R22" s="720"/>
      <c r="S22" s="720"/>
      <c r="T22" s="721"/>
    </row>
    <row r="23" spans="1:20" ht="18.600000000000001" customHeight="1" x14ac:dyDescent="0.25">
      <c r="F23" s="709" t="s">
        <v>1234</v>
      </c>
      <c r="G23" s="709"/>
      <c r="H23" s="709"/>
      <c r="I23" s="709"/>
      <c r="J23" s="709"/>
      <c r="K23" s="709"/>
      <c r="L23" s="709"/>
      <c r="M23" s="709"/>
    </row>
    <row r="24" spans="1:20" ht="18.600000000000001" customHeight="1" x14ac:dyDescent="0.25">
      <c r="F24" s="708" t="s">
        <v>1235</v>
      </c>
      <c r="G24" s="708"/>
      <c r="H24" s="708"/>
      <c r="I24" s="708"/>
      <c r="J24" s="708"/>
      <c r="K24" s="708"/>
      <c r="L24" s="708"/>
      <c r="M24" s="708"/>
    </row>
    <row r="25" spans="1:20" ht="18.600000000000001" customHeight="1" x14ac:dyDescent="0.25">
      <c r="F25" s="709" t="s">
        <v>1236</v>
      </c>
      <c r="G25" s="709"/>
      <c r="H25" s="709"/>
      <c r="I25" s="709"/>
      <c r="J25" s="709"/>
      <c r="K25" s="709"/>
      <c r="L25" s="709"/>
      <c r="M25" s="709"/>
    </row>
    <row r="26" spans="1:20" ht="18.600000000000001" customHeight="1" x14ac:dyDescent="0.25">
      <c r="F26" s="708" t="s">
        <v>1237</v>
      </c>
      <c r="G26" s="708"/>
      <c r="H26" s="708"/>
      <c r="I26" s="708"/>
      <c r="J26" s="708"/>
      <c r="K26" s="708"/>
      <c r="L26" s="708"/>
      <c r="M26" s="708"/>
    </row>
    <row r="27" spans="1:20" ht="18.600000000000001" customHeight="1" x14ac:dyDescent="0.25">
      <c r="F27" s="709" t="s">
        <v>1238</v>
      </c>
      <c r="G27" s="709"/>
      <c r="H27" s="709"/>
      <c r="I27" s="709"/>
      <c r="J27" s="709"/>
      <c r="K27" s="709"/>
      <c r="L27" s="709"/>
      <c r="M27" s="709"/>
    </row>
    <row r="28" spans="1:20" ht="18.600000000000001" customHeight="1" x14ac:dyDescent="0.25">
      <c r="F28" s="708" t="s">
        <v>831</v>
      </c>
      <c r="G28" s="708"/>
      <c r="H28" s="708"/>
      <c r="I28" s="708"/>
      <c r="J28" s="708"/>
      <c r="K28" s="708"/>
      <c r="L28" s="708"/>
      <c r="M28" s="708"/>
    </row>
    <row r="29" spans="1:20" ht="18.600000000000001" customHeight="1" x14ac:dyDescent="0.25">
      <c r="F29" s="709" t="s">
        <v>1239</v>
      </c>
      <c r="G29" s="709"/>
      <c r="H29" s="709"/>
      <c r="I29" s="709"/>
      <c r="J29" s="709" t="s">
        <v>1240</v>
      </c>
      <c r="K29" s="709"/>
      <c r="L29" s="709"/>
      <c r="M29" s="709"/>
    </row>
    <row r="30" spans="1:20" ht="18.75" customHeight="1" x14ac:dyDescent="0.25">
      <c r="A30" s="405" t="s">
        <v>1241</v>
      </c>
      <c r="F30" s="716" t="s">
        <v>1242</v>
      </c>
      <c r="G30" s="716"/>
      <c r="H30" s="716"/>
      <c r="I30" s="716"/>
      <c r="J30" s="716" t="s">
        <v>1237</v>
      </c>
      <c r="K30" s="716"/>
      <c r="L30" s="716"/>
      <c r="M30" s="716"/>
    </row>
    <row r="31" spans="1:20" ht="21" customHeight="1" x14ac:dyDescent="0.25">
      <c r="F31" s="716"/>
      <c r="G31" s="716"/>
      <c r="H31" s="716"/>
      <c r="I31" s="716"/>
      <c r="J31" s="716"/>
      <c r="K31" s="716"/>
      <c r="L31" s="716"/>
      <c r="M31" s="716"/>
    </row>
    <row r="32" spans="1:20" x14ac:dyDescent="0.25">
      <c r="A32" s="389" t="s">
        <v>1288</v>
      </c>
    </row>
    <row r="33" spans="6:13" ht="14.45" customHeight="1" x14ac:dyDescent="0.25">
      <c r="F33" s="707" t="s">
        <v>1243</v>
      </c>
      <c r="G33" s="707"/>
      <c r="H33" s="707"/>
      <c r="I33" s="707"/>
      <c r="J33" s="707"/>
      <c r="K33" s="707"/>
      <c r="L33" s="707"/>
      <c r="M33" s="707"/>
    </row>
    <row r="34" spans="6:13" x14ac:dyDescent="0.25">
      <c r="F34" s="707"/>
      <c r="G34" s="707"/>
      <c r="H34" s="707"/>
      <c r="I34" s="707"/>
      <c r="J34" s="707"/>
      <c r="K34" s="707"/>
      <c r="L34" s="707"/>
      <c r="M34" s="707"/>
    </row>
    <row r="35" spans="6:13" x14ac:dyDescent="0.25">
      <c r="F35" s="406"/>
    </row>
  </sheetData>
  <sheetProtection algorithmName="SHA-512" hashValue="RKql861tiAXqHTEri7bx/it6N71dEAaSpLZh1wN5mY9+e4t45p4J1RCO7Hjx24qNpazJCAqJwlvq6uYxgVdApw==" saltValue="L+mQjk2do3YBYVZ5MgT/4g==" spinCount="100000" sheet="1" objects="1" scenarios="1"/>
  <mergeCells count="34">
    <mergeCell ref="F5:M8"/>
    <mergeCell ref="F10:M11"/>
    <mergeCell ref="F13:I13"/>
    <mergeCell ref="J13:K13"/>
    <mergeCell ref="L13:M13"/>
    <mergeCell ref="O14:T22"/>
    <mergeCell ref="F15:G15"/>
    <mergeCell ref="H15:I15"/>
    <mergeCell ref="J15:K15"/>
    <mergeCell ref="L15:M15"/>
    <mergeCell ref="F16:G16"/>
    <mergeCell ref="H16:I16"/>
    <mergeCell ref="J16:K16"/>
    <mergeCell ref="L16:M16"/>
    <mergeCell ref="F17:I17"/>
    <mergeCell ref="F14:I14"/>
    <mergeCell ref="J14:K14"/>
    <mergeCell ref="L14:M14"/>
    <mergeCell ref="J17:M17"/>
    <mergeCell ref="F18:I18"/>
    <mergeCell ref="J18:M18"/>
    <mergeCell ref="F19:M19"/>
    <mergeCell ref="F20:M22"/>
    <mergeCell ref="F30:I31"/>
    <mergeCell ref="J30:M31"/>
    <mergeCell ref="F23:M23"/>
    <mergeCell ref="F33:M34"/>
    <mergeCell ref="F24:M24"/>
    <mergeCell ref="F25:M25"/>
    <mergeCell ref="F26:M26"/>
    <mergeCell ref="F27:M27"/>
    <mergeCell ref="F28:M28"/>
    <mergeCell ref="F29:I29"/>
    <mergeCell ref="J29:M29"/>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2257F-6638-4955-B3AA-A2876539737D}">
  <sheetPr>
    <tabColor rgb="FF00B050"/>
  </sheetPr>
  <dimension ref="A1"/>
  <sheetViews>
    <sheetView showGridLines="0" workbookViewId="0"/>
  </sheetViews>
  <sheetFormatPr defaultRowHeight="15" x14ac:dyDescent="0.25"/>
  <cols>
    <col min="12" max="12" width="13.42578125" customWidth="1"/>
  </cols>
  <sheetData/>
  <sheetProtection algorithmName="SHA-512" hashValue="+Nt6I35FH4XpgDbzLpdLg94x9AiE2mewSrQ+J8fSha+tAwGDSfqbXVb27pWdhzNYP2EnziHCawi2oq2EmnPuFA==" saltValue="9N6OeyT2o5WCup36Q6qgBQ=="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0DB6-B5E8-4D93-9EC8-7AFDE0F91DF7}">
  <sheetPr codeName="Sheet6"/>
  <dimension ref="A2:B5"/>
  <sheetViews>
    <sheetView workbookViewId="0">
      <selection activeCell="B9" sqref="B9"/>
    </sheetView>
  </sheetViews>
  <sheetFormatPr defaultRowHeight="15" x14ac:dyDescent="0.25"/>
  <cols>
    <col min="1" max="1" width="22" customWidth="1"/>
    <col min="2" max="2" width="24" customWidth="1"/>
    <col min="3" max="3" width="14.42578125" customWidth="1"/>
  </cols>
  <sheetData>
    <row r="2" spans="1:2" x14ac:dyDescent="0.25">
      <c r="A2" t="s">
        <v>301</v>
      </c>
    </row>
    <row r="3" spans="1:2" x14ac:dyDescent="0.25">
      <c r="A3" t="s">
        <v>302</v>
      </c>
      <c r="B3" t="s">
        <v>303</v>
      </c>
    </row>
    <row r="4" spans="1:2" x14ac:dyDescent="0.25">
      <c r="A4" t="s">
        <v>304</v>
      </c>
    </row>
    <row r="5" spans="1:2" x14ac:dyDescent="0.25">
      <c r="A5"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135E-A286-4BDB-AFE7-4D76A1CEF604}">
  <sheetPr codeName="Sheet7"/>
  <dimension ref="A2:K112"/>
  <sheetViews>
    <sheetView zoomScale="68" zoomScaleNormal="68" workbookViewId="0">
      <pane xSplit="1" ySplit="2" topLeftCell="G5" activePane="bottomRight" state="frozen"/>
      <selection pane="topRight" activeCell="B1" sqref="B1"/>
      <selection pane="bottomLeft" activeCell="A3" sqref="A3"/>
      <selection pane="bottomRight" activeCell="G7" sqref="G7"/>
    </sheetView>
  </sheetViews>
  <sheetFormatPr defaultColWidth="9.140625" defaultRowHeight="15" x14ac:dyDescent="0.25"/>
  <cols>
    <col min="1" max="1" width="8.7109375" hidden="1" customWidth="1"/>
    <col min="2" max="2" width="18.5703125" customWidth="1"/>
    <col min="3" max="3" width="22.5703125" customWidth="1"/>
    <col min="4" max="4" width="31.42578125" customWidth="1"/>
    <col min="5" max="5" width="30.7109375" customWidth="1"/>
    <col min="6" max="6" width="50.42578125" customWidth="1"/>
    <col min="7" max="7" width="40.7109375" customWidth="1"/>
    <col min="8" max="8" width="11.7109375" customWidth="1"/>
    <col min="9" max="9" width="16.5703125" customWidth="1"/>
    <col min="10" max="10" width="66.140625" customWidth="1"/>
    <col min="11" max="11" width="78" customWidth="1"/>
    <col min="12" max="16384" width="9.140625" style="130"/>
  </cols>
  <sheetData>
    <row r="2" spans="1:11" ht="47.25" x14ac:dyDescent="0.25">
      <c r="B2" s="282" t="s">
        <v>306</v>
      </c>
      <c r="C2" s="82" t="s">
        <v>307</v>
      </c>
      <c r="D2" s="282" t="s">
        <v>308</v>
      </c>
      <c r="E2" s="82" t="s">
        <v>9</v>
      </c>
      <c r="F2" s="282" t="s">
        <v>309</v>
      </c>
      <c r="G2" s="82" t="s">
        <v>10</v>
      </c>
      <c r="H2" s="282" t="s">
        <v>11</v>
      </c>
      <c r="I2" s="282" t="s">
        <v>12</v>
      </c>
      <c r="J2" s="82" t="s">
        <v>13</v>
      </c>
      <c r="K2" s="82" t="s">
        <v>14</v>
      </c>
    </row>
    <row r="3" spans="1:11" ht="19.5" customHeight="1" x14ac:dyDescent="0.25">
      <c r="A3" s="79"/>
      <c r="B3" s="83" t="s">
        <v>310</v>
      </c>
      <c r="C3" s="80"/>
      <c r="D3" s="80"/>
      <c r="E3" s="80"/>
      <c r="F3" s="81"/>
      <c r="G3" s="80"/>
      <c r="H3" s="80"/>
      <c r="I3" s="80"/>
      <c r="J3" s="80"/>
      <c r="K3" s="80"/>
    </row>
    <row r="4" spans="1:11" ht="83.25" customHeight="1" x14ac:dyDescent="0.25">
      <c r="A4" s="79"/>
      <c r="B4" s="74"/>
      <c r="C4" s="74" t="s">
        <v>311</v>
      </c>
      <c r="D4" s="74" t="s">
        <v>312</v>
      </c>
      <c r="E4" s="74" t="s">
        <v>313</v>
      </c>
      <c r="F4" s="74" t="s">
        <v>15</v>
      </c>
      <c r="G4" s="454" t="s">
        <v>314</v>
      </c>
      <c r="H4" s="454" t="s">
        <v>61</v>
      </c>
      <c r="I4" s="454"/>
      <c r="J4" s="91" t="s">
        <v>315</v>
      </c>
      <c r="K4" s="74"/>
    </row>
    <row r="5" spans="1:11" ht="83.25" customHeight="1" x14ac:dyDescent="0.25">
      <c r="A5" s="79"/>
      <c r="B5" s="74"/>
      <c r="C5" s="74" t="s">
        <v>311</v>
      </c>
      <c r="D5" s="74" t="s">
        <v>312</v>
      </c>
      <c r="E5" s="74" t="s">
        <v>313</v>
      </c>
      <c r="F5" s="74" t="s">
        <v>15</v>
      </c>
      <c r="G5" s="454" t="s">
        <v>314</v>
      </c>
      <c r="H5" s="454" t="s">
        <v>39</v>
      </c>
      <c r="I5" s="454"/>
      <c r="J5" s="91" t="s">
        <v>316</v>
      </c>
      <c r="K5" s="74"/>
    </row>
    <row r="6" spans="1:11" s="79" customFormat="1" ht="15.75" x14ac:dyDescent="0.25">
      <c r="B6" s="71" t="s">
        <v>317</v>
      </c>
      <c r="C6" s="72"/>
      <c r="D6" s="56"/>
      <c r="E6" s="56"/>
      <c r="F6" s="56"/>
      <c r="G6" s="56"/>
      <c r="H6" s="56"/>
      <c r="I6" s="56"/>
      <c r="J6" s="56"/>
      <c r="K6" s="9"/>
    </row>
    <row r="7" spans="1:11" s="79" customFormat="1" ht="38.25" x14ac:dyDescent="0.25">
      <c r="B7" s="76"/>
      <c r="C7" s="76" t="s">
        <v>318</v>
      </c>
      <c r="D7" s="74" t="s">
        <v>312</v>
      </c>
      <c r="E7" s="76"/>
      <c r="F7" s="74" t="s">
        <v>15</v>
      </c>
      <c r="G7" s="62" t="s">
        <v>319</v>
      </c>
      <c r="H7" s="62"/>
      <c r="I7" s="92"/>
      <c r="J7" s="92" t="s">
        <v>320</v>
      </c>
      <c r="K7" s="74"/>
    </row>
    <row r="8" spans="1:11" s="131" customFormat="1" ht="51" x14ac:dyDescent="0.25">
      <c r="A8" s="79"/>
      <c r="B8" s="75"/>
      <c r="C8" s="76" t="s">
        <v>318</v>
      </c>
      <c r="D8" s="74" t="s">
        <v>312</v>
      </c>
      <c r="E8" s="76"/>
      <c r="F8" s="74" t="s">
        <v>15</v>
      </c>
      <c r="G8" s="92" t="s">
        <v>321</v>
      </c>
      <c r="H8" s="92"/>
      <c r="I8" s="92"/>
      <c r="J8" s="92" t="s">
        <v>322</v>
      </c>
      <c r="K8" s="76"/>
    </row>
    <row r="9" spans="1:11" s="132" customFormat="1" ht="72" customHeight="1" x14ac:dyDescent="0.25">
      <c r="A9" s="113">
        <v>1</v>
      </c>
      <c r="B9" s="125" t="s">
        <v>323</v>
      </c>
      <c r="C9" s="113" t="s">
        <v>98</v>
      </c>
      <c r="D9" s="113" t="s">
        <v>20</v>
      </c>
      <c r="E9" s="116" t="s">
        <v>324</v>
      </c>
      <c r="F9" s="126" t="s">
        <v>23</v>
      </c>
      <c r="G9" s="127" t="s">
        <v>325</v>
      </c>
      <c r="H9" s="113" t="s">
        <v>61</v>
      </c>
      <c r="I9" s="113" t="s">
        <v>23</v>
      </c>
      <c r="J9" s="128" t="s">
        <v>326</v>
      </c>
      <c r="K9" s="113"/>
    </row>
    <row r="10" spans="1:11" s="132" customFormat="1" ht="72" customHeight="1" x14ac:dyDescent="0.25">
      <c r="A10" s="113">
        <v>1</v>
      </c>
      <c r="B10" s="125" t="s">
        <v>323</v>
      </c>
      <c r="C10" s="113" t="s">
        <v>98</v>
      </c>
      <c r="D10" s="113" t="s">
        <v>23</v>
      </c>
      <c r="E10" s="116" t="s">
        <v>324</v>
      </c>
      <c r="F10" s="126" t="s">
        <v>23</v>
      </c>
      <c r="G10" s="127" t="s">
        <v>325</v>
      </c>
      <c r="H10" s="113" t="s">
        <v>39</v>
      </c>
      <c r="I10" s="113" t="s">
        <v>23</v>
      </c>
      <c r="J10" s="128" t="s">
        <v>327</v>
      </c>
      <c r="K10" s="113"/>
    </row>
    <row r="11" spans="1:11" s="79" customFormat="1" ht="15.75" x14ac:dyDescent="0.25">
      <c r="B11" s="6" t="s">
        <v>328</v>
      </c>
      <c r="C11" s="10"/>
      <c r="D11" s="9"/>
      <c r="E11" s="9"/>
      <c r="F11" s="9"/>
      <c r="G11" s="9"/>
      <c r="H11" s="9"/>
      <c r="I11" s="9"/>
      <c r="J11" s="9"/>
      <c r="K11" s="9"/>
    </row>
    <row r="12" spans="1:11" s="79" customFormat="1" ht="63.75" x14ac:dyDescent="0.25">
      <c r="B12" s="77"/>
      <c r="C12" s="77" t="s">
        <v>329</v>
      </c>
      <c r="D12" s="77" t="s">
        <v>330</v>
      </c>
      <c r="E12" s="77" t="s">
        <v>331</v>
      </c>
      <c r="F12" s="77"/>
      <c r="G12" s="77" t="s">
        <v>332</v>
      </c>
      <c r="H12" s="77" t="s">
        <v>61</v>
      </c>
      <c r="I12" s="77" t="s">
        <v>20</v>
      </c>
      <c r="J12" s="77" t="s">
        <v>333</v>
      </c>
      <c r="K12" s="77"/>
    </row>
    <row r="13" spans="1:11" s="79" customFormat="1" ht="63.75" x14ac:dyDescent="0.25">
      <c r="B13" s="77"/>
      <c r="C13" s="77" t="s">
        <v>329</v>
      </c>
      <c r="D13" s="77" t="s">
        <v>330</v>
      </c>
      <c r="E13" s="77" t="s">
        <v>331</v>
      </c>
      <c r="F13" s="77"/>
      <c r="G13" s="77" t="s">
        <v>332</v>
      </c>
      <c r="H13" s="106" t="s">
        <v>334</v>
      </c>
      <c r="I13" s="106" t="s">
        <v>335</v>
      </c>
      <c r="J13" s="106" t="s">
        <v>336</v>
      </c>
      <c r="K13" s="77"/>
    </row>
    <row r="14" spans="1:11" s="79" customFormat="1" ht="51" x14ac:dyDescent="0.25">
      <c r="B14" s="77"/>
      <c r="C14" s="77" t="s">
        <v>329</v>
      </c>
      <c r="D14" s="77" t="s">
        <v>330</v>
      </c>
      <c r="E14" s="77" t="s">
        <v>337</v>
      </c>
      <c r="F14" s="77"/>
      <c r="G14" s="158" t="s">
        <v>338</v>
      </c>
      <c r="H14" s="161" t="s">
        <v>61</v>
      </c>
      <c r="I14" s="161"/>
      <c r="J14" s="161" t="s">
        <v>339</v>
      </c>
      <c r="K14" s="159"/>
    </row>
    <row r="15" spans="1:11" s="79" customFormat="1" ht="51" x14ac:dyDescent="0.25">
      <c r="B15" s="77"/>
      <c r="C15" s="77" t="s">
        <v>329</v>
      </c>
      <c r="D15" s="77" t="s">
        <v>330</v>
      </c>
      <c r="E15" s="77" t="s">
        <v>337</v>
      </c>
      <c r="F15" s="77"/>
      <c r="G15" s="158" t="s">
        <v>340</v>
      </c>
      <c r="H15" s="160" t="s">
        <v>95</v>
      </c>
      <c r="I15" s="160" t="s">
        <v>20</v>
      </c>
      <c r="J15" s="160" t="s">
        <v>341</v>
      </c>
      <c r="K15" s="77"/>
    </row>
    <row r="16" spans="1:11" s="79" customFormat="1" ht="51" x14ac:dyDescent="0.25">
      <c r="B16" s="77"/>
      <c r="C16" s="77" t="s">
        <v>329</v>
      </c>
      <c r="D16" s="77" t="s">
        <v>330</v>
      </c>
      <c r="E16" s="158" t="s">
        <v>342</v>
      </c>
      <c r="F16" s="160"/>
      <c r="G16" s="160" t="s">
        <v>115</v>
      </c>
      <c r="H16" s="160" t="s">
        <v>61</v>
      </c>
      <c r="I16" s="77" t="s">
        <v>23</v>
      </c>
      <c r="J16" s="77" t="s">
        <v>116</v>
      </c>
      <c r="K16" s="77"/>
    </row>
    <row r="17" spans="1:11" ht="51" x14ac:dyDescent="0.25">
      <c r="A17" s="77"/>
      <c r="B17" s="77"/>
      <c r="C17" s="77" t="s">
        <v>329</v>
      </c>
      <c r="D17" s="77" t="s">
        <v>330</v>
      </c>
      <c r="E17" s="158" t="s">
        <v>342</v>
      </c>
      <c r="F17" s="77"/>
      <c r="G17" s="160" t="s">
        <v>115</v>
      </c>
      <c r="H17" s="77" t="s">
        <v>39</v>
      </c>
      <c r="I17" s="77" t="s">
        <v>23</v>
      </c>
      <c r="J17" s="77" t="s">
        <v>118</v>
      </c>
      <c r="K17" s="77"/>
    </row>
    <row r="18" spans="1:11" ht="36" customHeight="1" x14ac:dyDescent="0.25">
      <c r="A18" s="170"/>
      <c r="B18" s="168"/>
      <c r="C18" s="168" t="s">
        <v>343</v>
      </c>
      <c r="D18" s="168" t="s">
        <v>312</v>
      </c>
      <c r="E18" s="171" t="s">
        <v>344</v>
      </c>
      <c r="F18" s="168"/>
      <c r="G18" s="172" t="s">
        <v>123</v>
      </c>
      <c r="H18" s="168" t="s">
        <v>33</v>
      </c>
      <c r="I18" s="168" t="s">
        <v>23</v>
      </c>
      <c r="J18" s="168" t="s">
        <v>339</v>
      </c>
      <c r="K18" s="170"/>
    </row>
    <row r="19" spans="1:11" ht="44.25" customHeight="1" x14ac:dyDescent="0.25">
      <c r="A19" s="170"/>
      <c r="B19" s="168"/>
      <c r="C19" s="168" t="s">
        <v>343</v>
      </c>
      <c r="D19" s="168" t="s">
        <v>312</v>
      </c>
      <c r="E19" s="171" t="s">
        <v>344</v>
      </c>
      <c r="F19" s="168"/>
      <c r="G19" s="172" t="s">
        <v>123</v>
      </c>
      <c r="H19" s="168" t="s">
        <v>39</v>
      </c>
      <c r="I19" s="168" t="s">
        <v>137</v>
      </c>
      <c r="J19" s="169" t="s">
        <v>345</v>
      </c>
      <c r="K19" s="170"/>
    </row>
    <row r="20" spans="1:11" ht="89.25" x14ac:dyDescent="0.25">
      <c r="A20" s="170"/>
      <c r="B20" s="168"/>
      <c r="C20" s="168" t="s">
        <v>343</v>
      </c>
      <c r="D20" s="168" t="s">
        <v>312</v>
      </c>
      <c r="E20" s="171" t="s">
        <v>344</v>
      </c>
      <c r="F20" s="168"/>
      <c r="G20" s="172" t="s">
        <v>123</v>
      </c>
      <c r="H20" s="168" t="s">
        <v>39</v>
      </c>
      <c r="I20" s="168" t="s">
        <v>346</v>
      </c>
      <c r="J20" s="169" t="s">
        <v>347</v>
      </c>
      <c r="K20" s="170"/>
    </row>
    <row r="21" spans="1:11" s="79" customFormat="1" ht="165.75" x14ac:dyDescent="0.25">
      <c r="B21" s="84"/>
      <c r="C21" s="84" t="s">
        <v>348</v>
      </c>
      <c r="D21" s="84" t="s">
        <v>312</v>
      </c>
      <c r="E21" s="84" t="s">
        <v>120</v>
      </c>
      <c r="F21" s="84"/>
      <c r="G21" s="84" t="s">
        <v>349</v>
      </c>
      <c r="H21" s="84" t="s">
        <v>61</v>
      </c>
      <c r="I21" s="84" t="s">
        <v>23</v>
      </c>
      <c r="J21" s="84" t="s">
        <v>333</v>
      </c>
      <c r="K21" s="85"/>
    </row>
    <row r="22" spans="1:11" s="79" customFormat="1" ht="97.5" customHeight="1" x14ac:dyDescent="0.25">
      <c r="B22" s="84"/>
      <c r="C22" s="84" t="s">
        <v>348</v>
      </c>
      <c r="D22" s="84" t="s">
        <v>312</v>
      </c>
      <c r="E22" s="84" t="s">
        <v>120</v>
      </c>
      <c r="F22" s="84"/>
      <c r="G22" s="84" t="s">
        <v>350</v>
      </c>
      <c r="H22" s="84" t="s">
        <v>39</v>
      </c>
      <c r="I22" s="84" t="s">
        <v>137</v>
      </c>
      <c r="J22" s="167" t="s">
        <v>351</v>
      </c>
      <c r="K22" s="85"/>
    </row>
    <row r="23" spans="1:11" s="79" customFormat="1" ht="165.75" x14ac:dyDescent="0.25">
      <c r="B23" s="84"/>
      <c r="C23" s="84" t="s">
        <v>348</v>
      </c>
      <c r="D23" s="84" t="s">
        <v>312</v>
      </c>
      <c r="E23" s="84" t="s">
        <v>120</v>
      </c>
      <c r="F23" s="84"/>
      <c r="G23" s="84" t="s">
        <v>352</v>
      </c>
      <c r="H23" s="168" t="s">
        <v>95</v>
      </c>
      <c r="I23" s="168" t="s">
        <v>346</v>
      </c>
      <c r="J23" s="169" t="s">
        <v>353</v>
      </c>
      <c r="K23" s="85"/>
    </row>
    <row r="24" spans="1:11" s="79" customFormat="1" ht="38.25" x14ac:dyDescent="0.25">
      <c r="B24" s="86"/>
      <c r="C24" s="86" t="s">
        <v>127</v>
      </c>
      <c r="D24" s="86" t="s">
        <v>312</v>
      </c>
      <c r="E24" s="86" t="s">
        <v>127</v>
      </c>
      <c r="F24" s="86"/>
      <c r="G24" s="86" t="s">
        <v>354</v>
      </c>
      <c r="H24" s="86" t="s">
        <v>61</v>
      </c>
      <c r="I24" s="86" t="s">
        <v>23</v>
      </c>
      <c r="J24" s="86" t="s">
        <v>333</v>
      </c>
      <c r="K24" s="87"/>
    </row>
    <row r="25" spans="1:11" s="79" customFormat="1" ht="38.25" x14ac:dyDescent="0.25">
      <c r="B25" s="86"/>
      <c r="C25" s="86" t="s">
        <v>127</v>
      </c>
      <c r="D25" s="86" t="s">
        <v>312</v>
      </c>
      <c r="E25" s="86" t="s">
        <v>127</v>
      </c>
      <c r="F25" s="86"/>
      <c r="G25" s="173" t="s">
        <v>354</v>
      </c>
      <c r="H25" s="173" t="s">
        <v>39</v>
      </c>
      <c r="I25" s="86" t="s">
        <v>137</v>
      </c>
      <c r="J25" s="174" t="s">
        <v>355</v>
      </c>
      <c r="K25" s="88"/>
    </row>
    <row r="26" spans="1:11" s="79" customFormat="1" ht="165.75" x14ac:dyDescent="0.25">
      <c r="B26" s="86"/>
      <c r="C26" s="86" t="s">
        <v>127</v>
      </c>
      <c r="D26" s="86" t="s">
        <v>312</v>
      </c>
      <c r="E26" s="86" t="s">
        <v>127</v>
      </c>
      <c r="F26" s="86"/>
      <c r="G26" s="173" t="s">
        <v>356</v>
      </c>
      <c r="H26" s="86" t="s">
        <v>39</v>
      </c>
      <c r="I26" s="86" t="s">
        <v>346</v>
      </c>
      <c r="J26" s="174" t="s">
        <v>357</v>
      </c>
      <c r="K26" s="87"/>
    </row>
    <row r="27" spans="1:11" s="79" customFormat="1" ht="25.5" x14ac:dyDescent="0.25">
      <c r="B27" s="89"/>
      <c r="C27" s="89" t="s">
        <v>358</v>
      </c>
      <c r="D27" s="89" t="s">
        <v>312</v>
      </c>
      <c r="E27" s="89" t="s">
        <v>129</v>
      </c>
      <c r="F27" s="89"/>
      <c r="G27" s="89" t="s">
        <v>133</v>
      </c>
      <c r="H27" s="89" t="s">
        <v>61</v>
      </c>
      <c r="I27" s="89" t="s">
        <v>359</v>
      </c>
      <c r="J27" s="89" t="s">
        <v>360</v>
      </c>
      <c r="K27" s="90"/>
    </row>
    <row r="28" spans="1:11" s="79" customFormat="1" ht="25.5" x14ac:dyDescent="0.25">
      <c r="B28" s="89"/>
      <c r="C28" s="89" t="s">
        <v>358</v>
      </c>
      <c r="D28" s="89" t="s">
        <v>312</v>
      </c>
      <c r="E28" s="89" t="s">
        <v>129</v>
      </c>
      <c r="F28" s="89"/>
      <c r="G28" s="89" t="s">
        <v>133</v>
      </c>
      <c r="H28" s="89" t="s">
        <v>61</v>
      </c>
      <c r="I28" s="89" t="s">
        <v>361</v>
      </c>
      <c r="J28" s="89" t="s">
        <v>333</v>
      </c>
      <c r="K28" s="90"/>
    </row>
    <row r="29" spans="1:11" s="79" customFormat="1" ht="165.75" x14ac:dyDescent="0.25">
      <c r="B29" s="89"/>
      <c r="C29" s="89" t="s">
        <v>358</v>
      </c>
      <c r="D29" s="89" t="s">
        <v>312</v>
      </c>
      <c r="E29" s="89" t="s">
        <v>129</v>
      </c>
      <c r="F29" s="89"/>
      <c r="G29" s="89" t="s">
        <v>133</v>
      </c>
      <c r="H29" s="89" t="s">
        <v>95</v>
      </c>
      <c r="I29" s="89" t="s">
        <v>20</v>
      </c>
      <c r="J29" s="89" t="s">
        <v>362</v>
      </c>
      <c r="K29" s="90"/>
    </row>
    <row r="30" spans="1:11" s="79" customFormat="1" ht="25.5" x14ac:dyDescent="0.25">
      <c r="B30" s="89"/>
      <c r="C30" s="89" t="s">
        <v>358</v>
      </c>
      <c r="D30" s="89" t="s">
        <v>312</v>
      </c>
      <c r="E30" s="89" t="s">
        <v>129</v>
      </c>
      <c r="F30" s="89"/>
      <c r="G30" s="89" t="s">
        <v>133</v>
      </c>
      <c r="H30" s="89" t="s">
        <v>39</v>
      </c>
      <c r="I30" s="89" t="s">
        <v>23</v>
      </c>
      <c r="J30" s="89" t="s">
        <v>363</v>
      </c>
      <c r="K30" s="90"/>
    </row>
    <row r="31" spans="1:11" s="79" customFormat="1" ht="38.25" x14ac:dyDescent="0.25">
      <c r="B31" s="89"/>
      <c r="C31" s="89" t="s">
        <v>358</v>
      </c>
      <c r="D31" s="89" t="s">
        <v>147</v>
      </c>
      <c r="E31" s="89" t="s">
        <v>140</v>
      </c>
      <c r="F31" s="89"/>
      <c r="G31" s="162" t="s">
        <v>364</v>
      </c>
      <c r="H31" s="162" t="s">
        <v>365</v>
      </c>
      <c r="I31" s="162" t="s">
        <v>366</v>
      </c>
      <c r="J31" s="162" t="s">
        <v>367</v>
      </c>
      <c r="K31" s="90"/>
    </row>
    <row r="32" spans="1:11" s="79" customFormat="1" ht="38.25" x14ac:dyDescent="0.25">
      <c r="B32" s="89"/>
      <c r="C32" s="89" t="s">
        <v>358</v>
      </c>
      <c r="D32" s="89" t="s">
        <v>147</v>
      </c>
      <c r="E32" s="89" t="s">
        <v>140</v>
      </c>
      <c r="F32" s="89"/>
      <c r="G32" s="162" t="s">
        <v>364</v>
      </c>
      <c r="H32" s="162" t="s">
        <v>365</v>
      </c>
      <c r="I32" s="162" t="s">
        <v>368</v>
      </c>
      <c r="J32" s="162" t="s">
        <v>149</v>
      </c>
    </row>
    <row r="33" spans="2:11" s="79" customFormat="1" ht="102" x14ac:dyDescent="0.25">
      <c r="B33" s="89"/>
      <c r="C33" s="89" t="s">
        <v>358</v>
      </c>
      <c r="D33" s="89" t="s">
        <v>147</v>
      </c>
      <c r="E33" s="89" t="s">
        <v>140</v>
      </c>
      <c r="F33" s="89"/>
      <c r="G33" s="162" t="s">
        <v>364</v>
      </c>
      <c r="H33" s="89" t="s">
        <v>95</v>
      </c>
      <c r="I33" s="89" t="s">
        <v>20</v>
      </c>
      <c r="J33" s="162" t="s">
        <v>369</v>
      </c>
      <c r="K33" s="90"/>
    </row>
    <row r="34" spans="2:11" s="79" customFormat="1" ht="127.5" x14ac:dyDescent="0.25">
      <c r="B34" s="89"/>
      <c r="C34" s="89" t="s">
        <v>358</v>
      </c>
      <c r="D34" s="89" t="s">
        <v>147</v>
      </c>
      <c r="E34" s="89" t="s">
        <v>140</v>
      </c>
      <c r="F34" s="89"/>
      <c r="G34" s="162" t="s">
        <v>364</v>
      </c>
      <c r="H34" s="89" t="s">
        <v>95</v>
      </c>
      <c r="I34" s="89" t="s">
        <v>370</v>
      </c>
      <c r="J34" s="162" t="s">
        <v>371</v>
      </c>
      <c r="K34" s="90"/>
    </row>
    <row r="35" spans="2:11" s="79" customFormat="1" ht="38.25" x14ac:dyDescent="0.25">
      <c r="B35" s="89"/>
      <c r="C35" s="89" t="s">
        <v>358</v>
      </c>
      <c r="D35" s="89" t="s">
        <v>372</v>
      </c>
      <c r="E35" s="89" t="s">
        <v>140</v>
      </c>
      <c r="F35" s="89"/>
      <c r="G35" s="162" t="s">
        <v>373</v>
      </c>
      <c r="H35" s="89" t="s">
        <v>33</v>
      </c>
      <c r="I35" s="89" t="s">
        <v>370</v>
      </c>
      <c r="J35" s="89" t="s">
        <v>374</v>
      </c>
      <c r="K35" s="90"/>
    </row>
    <row r="36" spans="2:11" s="79" customFormat="1" ht="38.25" x14ac:dyDescent="0.25">
      <c r="B36" s="89"/>
      <c r="C36" s="89" t="s">
        <v>358</v>
      </c>
      <c r="D36" s="89" t="s">
        <v>375</v>
      </c>
      <c r="E36" s="89" t="s">
        <v>140</v>
      </c>
      <c r="F36" s="89"/>
      <c r="G36" s="162" t="s">
        <v>373</v>
      </c>
      <c r="H36" s="89" t="s">
        <v>33</v>
      </c>
      <c r="I36" s="89" t="s">
        <v>376</v>
      </c>
      <c r="J36" s="89" t="s">
        <v>377</v>
      </c>
      <c r="K36" s="90"/>
    </row>
    <row r="37" spans="2:11" s="79" customFormat="1" ht="38.25" x14ac:dyDescent="0.25">
      <c r="B37" s="89"/>
      <c r="C37" s="89" t="s">
        <v>358</v>
      </c>
      <c r="D37" s="89" t="s">
        <v>378</v>
      </c>
      <c r="E37" s="89" t="s">
        <v>140</v>
      </c>
      <c r="F37" s="89"/>
      <c r="G37" s="162" t="s">
        <v>373</v>
      </c>
      <c r="H37" s="89" t="s">
        <v>19</v>
      </c>
      <c r="I37" s="89" t="s">
        <v>370</v>
      </c>
      <c r="J37" s="89" t="s">
        <v>379</v>
      </c>
      <c r="K37" s="90"/>
    </row>
    <row r="38" spans="2:11" s="79" customFormat="1" ht="38.25" x14ac:dyDescent="0.25">
      <c r="B38" s="89"/>
      <c r="C38" s="89" t="s">
        <v>358</v>
      </c>
      <c r="D38" s="89" t="s">
        <v>380</v>
      </c>
      <c r="E38" s="89" t="s">
        <v>140</v>
      </c>
      <c r="G38" s="162" t="s">
        <v>373</v>
      </c>
      <c r="H38" s="89" t="s">
        <v>19</v>
      </c>
      <c r="I38" s="89" t="s">
        <v>376</v>
      </c>
      <c r="J38" s="89" t="s">
        <v>381</v>
      </c>
      <c r="K38" s="90"/>
    </row>
    <row r="39" spans="2:11" s="79" customFormat="1" ht="89.25" x14ac:dyDescent="0.25">
      <c r="B39" s="89"/>
      <c r="C39" s="89" t="s">
        <v>358</v>
      </c>
      <c r="D39" s="89" t="s">
        <v>382</v>
      </c>
      <c r="E39" s="89" t="s">
        <v>153</v>
      </c>
      <c r="F39" s="89"/>
      <c r="G39" s="162" t="s">
        <v>160</v>
      </c>
      <c r="H39" s="89" t="s">
        <v>95</v>
      </c>
      <c r="I39" s="89" t="s">
        <v>359</v>
      </c>
      <c r="J39" s="162" t="s">
        <v>383</v>
      </c>
      <c r="K39" s="90"/>
    </row>
    <row r="40" spans="2:11" s="79" customFormat="1" ht="51" x14ac:dyDescent="0.25">
      <c r="B40" s="89"/>
      <c r="C40" s="89" t="s">
        <v>358</v>
      </c>
      <c r="D40" s="89" t="s">
        <v>382</v>
      </c>
      <c r="E40" s="89" t="s">
        <v>153</v>
      </c>
      <c r="F40" s="89"/>
      <c r="G40" s="162" t="s">
        <v>160</v>
      </c>
      <c r="H40" s="89" t="s">
        <v>95</v>
      </c>
      <c r="I40" s="89" t="s">
        <v>384</v>
      </c>
      <c r="J40" s="162" t="s">
        <v>163</v>
      </c>
      <c r="K40" s="90"/>
    </row>
    <row r="41" spans="2:11" s="79" customFormat="1" ht="51" x14ac:dyDescent="0.25">
      <c r="B41" s="89"/>
      <c r="C41" s="89" t="s">
        <v>358</v>
      </c>
      <c r="D41" s="89" t="s">
        <v>382</v>
      </c>
      <c r="E41" s="89" t="s">
        <v>153</v>
      </c>
      <c r="F41" s="89"/>
      <c r="G41" s="162" t="s">
        <v>160</v>
      </c>
      <c r="H41" s="89" t="s">
        <v>61</v>
      </c>
      <c r="I41" s="89" t="s">
        <v>137</v>
      </c>
      <c r="J41" s="89" t="s">
        <v>327</v>
      </c>
      <c r="K41" s="90"/>
    </row>
    <row r="42" spans="2:11" s="79" customFormat="1" ht="51" x14ac:dyDescent="0.25">
      <c r="B42" s="89"/>
      <c r="C42" s="89" t="s">
        <v>358</v>
      </c>
      <c r="D42" s="89" t="s">
        <v>382</v>
      </c>
      <c r="E42" s="89" t="s">
        <v>157</v>
      </c>
      <c r="F42" s="89"/>
      <c r="G42" s="162" t="s">
        <v>160</v>
      </c>
      <c r="H42" s="89" t="s">
        <v>61</v>
      </c>
      <c r="I42" s="89" t="s">
        <v>385</v>
      </c>
      <c r="J42" s="162" t="s">
        <v>164</v>
      </c>
      <c r="K42" s="90"/>
    </row>
    <row r="43" spans="2:11" s="79" customFormat="1" ht="191.25" x14ac:dyDescent="0.25">
      <c r="B43" s="89"/>
      <c r="C43" s="89" t="s">
        <v>358</v>
      </c>
      <c r="D43" s="89" t="s">
        <v>312</v>
      </c>
      <c r="E43" s="89" t="s">
        <v>165</v>
      </c>
      <c r="F43" s="89"/>
      <c r="G43" s="89" t="s">
        <v>386</v>
      </c>
      <c r="H43" s="89" t="s">
        <v>22</v>
      </c>
      <c r="I43" s="89" t="s">
        <v>20</v>
      </c>
      <c r="J43" s="162" t="s">
        <v>387</v>
      </c>
      <c r="K43" s="90"/>
    </row>
    <row r="44" spans="2:11" s="79" customFormat="1" ht="38.25" x14ac:dyDescent="0.25">
      <c r="B44" s="89"/>
      <c r="C44" s="89" t="s">
        <v>358</v>
      </c>
      <c r="D44" s="89" t="s">
        <v>312</v>
      </c>
      <c r="E44" s="89" t="s">
        <v>165</v>
      </c>
      <c r="F44" s="89"/>
      <c r="G44" s="89" t="s">
        <v>388</v>
      </c>
      <c r="H44" s="162" t="s">
        <v>19</v>
      </c>
      <c r="I44" s="89" t="s">
        <v>20</v>
      </c>
      <c r="J44" s="162" t="s">
        <v>389</v>
      </c>
      <c r="K44" s="90"/>
    </row>
    <row r="45" spans="2:11" s="79" customFormat="1" ht="76.5" x14ac:dyDescent="0.25">
      <c r="B45" s="89"/>
      <c r="C45" s="89" t="s">
        <v>358</v>
      </c>
      <c r="D45" s="89" t="s">
        <v>312</v>
      </c>
      <c r="E45" s="89" t="s">
        <v>165</v>
      </c>
      <c r="F45" s="89"/>
      <c r="G45" s="89" t="s">
        <v>388</v>
      </c>
      <c r="H45" s="89" t="s">
        <v>95</v>
      </c>
      <c r="I45" s="89" t="s">
        <v>370</v>
      </c>
      <c r="J45" s="89" t="s">
        <v>390</v>
      </c>
      <c r="K45" s="90"/>
    </row>
    <row r="46" spans="2:11" s="79" customFormat="1" ht="25.5" x14ac:dyDescent="0.25">
      <c r="B46" s="89"/>
      <c r="C46" s="89" t="s">
        <v>358</v>
      </c>
      <c r="D46" s="89" t="s">
        <v>312</v>
      </c>
      <c r="E46" s="89" t="s">
        <v>165</v>
      </c>
      <c r="F46" s="166"/>
      <c r="G46" s="89" t="s">
        <v>388</v>
      </c>
      <c r="H46" s="89" t="s">
        <v>95</v>
      </c>
      <c r="I46" s="89" t="s">
        <v>391</v>
      </c>
      <c r="J46" s="89" t="s">
        <v>327</v>
      </c>
      <c r="K46" s="90"/>
    </row>
    <row r="47" spans="2:11" s="165" customFormat="1" ht="25.5" x14ac:dyDescent="0.25">
      <c r="B47" s="73"/>
      <c r="C47" s="76" t="s">
        <v>392</v>
      </c>
      <c r="D47" s="76" t="s">
        <v>393</v>
      </c>
      <c r="E47" s="76" t="s">
        <v>174</v>
      </c>
      <c r="F47" s="76" t="s">
        <v>394</v>
      </c>
      <c r="G47" s="76" t="s">
        <v>395</v>
      </c>
      <c r="H47" s="76" t="s">
        <v>39</v>
      </c>
      <c r="I47" s="76" t="s">
        <v>23</v>
      </c>
      <c r="J47" s="76" t="s">
        <v>333</v>
      </c>
      <c r="K47" s="164"/>
    </row>
    <row r="48" spans="2:11" s="165" customFormat="1" ht="38.25" x14ac:dyDescent="0.25">
      <c r="B48" s="73"/>
      <c r="C48" s="76" t="s">
        <v>392</v>
      </c>
      <c r="D48" s="76" t="s">
        <v>393</v>
      </c>
      <c r="E48" s="76" t="s">
        <v>174</v>
      </c>
      <c r="F48" s="76" t="s">
        <v>394</v>
      </c>
      <c r="G48" s="76" t="s">
        <v>395</v>
      </c>
      <c r="H48" s="76" t="s">
        <v>61</v>
      </c>
      <c r="I48" s="76" t="s">
        <v>20</v>
      </c>
      <c r="J48" s="76" t="s">
        <v>396</v>
      </c>
      <c r="K48" s="164"/>
    </row>
    <row r="49" spans="2:11" s="165" customFormat="1" ht="229.5" x14ac:dyDescent="0.25">
      <c r="B49" s="73"/>
      <c r="C49" s="76" t="s">
        <v>392</v>
      </c>
      <c r="D49" s="76" t="s">
        <v>393</v>
      </c>
      <c r="E49" s="76" t="s">
        <v>174</v>
      </c>
      <c r="F49" s="76" t="s">
        <v>394</v>
      </c>
      <c r="G49" s="76" t="s">
        <v>395</v>
      </c>
      <c r="H49" s="76" t="s">
        <v>61</v>
      </c>
      <c r="I49" s="76" t="s">
        <v>370</v>
      </c>
      <c r="J49" s="76" t="s">
        <v>397</v>
      </c>
      <c r="K49" s="164"/>
    </row>
    <row r="50" spans="2:11" s="165" customFormat="1" ht="15.75" x14ac:dyDescent="0.25">
      <c r="B50" s="73"/>
      <c r="C50" s="76"/>
      <c r="D50" s="76" t="s">
        <v>393</v>
      </c>
      <c r="E50" s="76" t="s">
        <v>183</v>
      </c>
      <c r="F50" s="76" t="s">
        <v>394</v>
      </c>
      <c r="G50" s="76" t="s">
        <v>186</v>
      </c>
      <c r="H50" s="76" t="s">
        <v>39</v>
      </c>
      <c r="I50" s="76" t="s">
        <v>23</v>
      </c>
      <c r="J50" s="76" t="s">
        <v>398</v>
      </c>
      <c r="K50" s="164"/>
    </row>
    <row r="51" spans="2:11" s="165" customFormat="1" ht="127.5" x14ac:dyDescent="0.25">
      <c r="B51" s="73"/>
      <c r="C51" s="76" t="s">
        <v>392</v>
      </c>
      <c r="D51" s="76" t="s">
        <v>393</v>
      </c>
      <c r="E51" s="76" t="s">
        <v>183</v>
      </c>
      <c r="F51" s="76" t="s">
        <v>394</v>
      </c>
      <c r="G51" s="76" t="s">
        <v>186</v>
      </c>
      <c r="H51" s="76" t="s">
        <v>61</v>
      </c>
      <c r="I51" s="76" t="s">
        <v>23</v>
      </c>
      <c r="J51" s="76" t="s">
        <v>399</v>
      </c>
      <c r="K51" s="164"/>
    </row>
    <row r="52" spans="2:11" s="165" customFormat="1" ht="102" x14ac:dyDescent="0.25">
      <c r="B52" s="73"/>
      <c r="C52" s="76"/>
      <c r="D52" s="76" t="s">
        <v>393</v>
      </c>
      <c r="E52" s="76" t="s">
        <v>183</v>
      </c>
      <c r="F52" s="76" t="s">
        <v>394</v>
      </c>
      <c r="G52" s="76" t="s">
        <v>186</v>
      </c>
      <c r="H52" s="76" t="s">
        <v>61</v>
      </c>
      <c r="I52" s="76" t="s">
        <v>370</v>
      </c>
      <c r="J52" s="76" t="s">
        <v>400</v>
      </c>
      <c r="K52" s="164"/>
    </row>
    <row r="53" spans="2:11" s="165" customFormat="1" ht="25.5" x14ac:dyDescent="0.25">
      <c r="B53" s="73"/>
      <c r="C53" s="76" t="s">
        <v>392</v>
      </c>
      <c r="D53" s="76" t="s">
        <v>393</v>
      </c>
      <c r="E53" s="76" t="s">
        <v>188</v>
      </c>
      <c r="F53" s="76" t="s">
        <v>394</v>
      </c>
      <c r="G53" s="76" t="s">
        <v>401</v>
      </c>
      <c r="H53" s="76" t="s">
        <v>95</v>
      </c>
      <c r="I53" s="76" t="s">
        <v>23</v>
      </c>
      <c r="J53" s="76" t="s">
        <v>327</v>
      </c>
      <c r="K53" s="164"/>
    </row>
    <row r="54" spans="2:11" s="165" customFormat="1" ht="89.25" x14ac:dyDescent="0.25">
      <c r="B54" s="73"/>
      <c r="C54" s="76" t="s">
        <v>392</v>
      </c>
      <c r="D54" s="76" t="s">
        <v>393</v>
      </c>
      <c r="E54" s="76" t="s">
        <v>188</v>
      </c>
      <c r="F54" s="76" t="s">
        <v>394</v>
      </c>
      <c r="G54" s="76" t="s">
        <v>401</v>
      </c>
      <c r="H54" s="76" t="s">
        <v>61</v>
      </c>
      <c r="I54" s="76" t="s">
        <v>23</v>
      </c>
      <c r="J54" s="76" t="s">
        <v>402</v>
      </c>
      <c r="K54" s="164"/>
    </row>
    <row r="55" spans="2:11" s="165" customFormat="1" ht="38.25" x14ac:dyDescent="0.25">
      <c r="B55" s="73"/>
      <c r="C55" s="76" t="s">
        <v>392</v>
      </c>
      <c r="D55" s="76" t="s">
        <v>393</v>
      </c>
      <c r="E55" s="76" t="s">
        <v>188</v>
      </c>
      <c r="F55" s="76" t="s">
        <v>394</v>
      </c>
      <c r="G55" s="76" t="s">
        <v>401</v>
      </c>
      <c r="H55" s="76" t="s">
        <v>61</v>
      </c>
      <c r="I55" s="76" t="s">
        <v>370</v>
      </c>
      <c r="J55" s="76" t="s">
        <v>403</v>
      </c>
      <c r="K55" s="164"/>
    </row>
    <row r="56" spans="2:11" s="165" customFormat="1" ht="51" x14ac:dyDescent="0.25">
      <c r="B56" s="73"/>
      <c r="C56" s="76" t="s">
        <v>392</v>
      </c>
      <c r="D56" s="76" t="s">
        <v>404</v>
      </c>
      <c r="E56" s="76" t="s">
        <v>192</v>
      </c>
      <c r="F56" s="76" t="s">
        <v>394</v>
      </c>
      <c r="G56" s="76" t="s">
        <v>405</v>
      </c>
      <c r="H56" s="76" t="s">
        <v>39</v>
      </c>
      <c r="I56" s="76" t="s">
        <v>23</v>
      </c>
      <c r="J56" s="76" t="s">
        <v>406</v>
      </c>
      <c r="K56" s="164"/>
    </row>
    <row r="57" spans="2:11" s="165" customFormat="1" ht="89.25" x14ac:dyDescent="0.25">
      <c r="B57" s="73"/>
      <c r="C57" s="76" t="s">
        <v>392</v>
      </c>
      <c r="D57" s="76" t="s">
        <v>404</v>
      </c>
      <c r="E57" s="76" t="s">
        <v>192</v>
      </c>
      <c r="F57" s="76" t="s">
        <v>394</v>
      </c>
      <c r="G57" s="76" t="s">
        <v>405</v>
      </c>
      <c r="H57" s="76" t="s">
        <v>61</v>
      </c>
      <c r="I57" s="76" t="s">
        <v>23</v>
      </c>
      <c r="J57" s="76" t="s">
        <v>407</v>
      </c>
      <c r="K57" s="164"/>
    </row>
    <row r="58" spans="2:11" s="165" customFormat="1" ht="51" x14ac:dyDescent="0.25">
      <c r="B58" s="73"/>
      <c r="C58" s="76" t="s">
        <v>392</v>
      </c>
      <c r="D58" s="76" t="s">
        <v>404</v>
      </c>
      <c r="E58" s="76" t="s">
        <v>192</v>
      </c>
      <c r="F58" s="76" t="s">
        <v>394</v>
      </c>
      <c r="G58" s="76" t="s">
        <v>405</v>
      </c>
      <c r="H58" s="76" t="s">
        <v>61</v>
      </c>
      <c r="I58" s="76" t="s">
        <v>370</v>
      </c>
      <c r="J58" s="76" t="s">
        <v>408</v>
      </c>
      <c r="K58" s="164"/>
    </row>
    <row r="59" spans="2:11" s="165" customFormat="1" ht="51" x14ac:dyDescent="0.25">
      <c r="B59" s="73"/>
      <c r="C59" s="76" t="s">
        <v>392</v>
      </c>
      <c r="D59" s="76" t="s">
        <v>404</v>
      </c>
      <c r="E59" s="76" t="s">
        <v>195</v>
      </c>
      <c r="F59" s="76" t="s">
        <v>394</v>
      </c>
      <c r="G59" s="76" t="s">
        <v>196</v>
      </c>
      <c r="H59" s="76" t="s">
        <v>39</v>
      </c>
      <c r="I59" s="76" t="s">
        <v>23</v>
      </c>
      <c r="J59" s="76" t="s">
        <v>398</v>
      </c>
      <c r="K59" s="164"/>
    </row>
    <row r="60" spans="2:11" s="165" customFormat="1" ht="51" x14ac:dyDescent="0.25">
      <c r="B60" s="73"/>
      <c r="C60" s="76" t="s">
        <v>392</v>
      </c>
      <c r="D60" s="76" t="s">
        <v>404</v>
      </c>
      <c r="E60" s="76" t="s">
        <v>195</v>
      </c>
      <c r="F60" s="76" t="s">
        <v>394</v>
      </c>
      <c r="G60" s="76" t="s">
        <v>196</v>
      </c>
      <c r="H60" s="76" t="s">
        <v>61</v>
      </c>
      <c r="I60" s="76" t="s">
        <v>23</v>
      </c>
      <c r="J60" s="76" t="s">
        <v>409</v>
      </c>
      <c r="K60" s="164"/>
    </row>
    <row r="61" spans="2:11" s="165" customFormat="1" ht="76.5" x14ac:dyDescent="0.25">
      <c r="B61" s="73"/>
      <c r="C61" s="76" t="s">
        <v>392</v>
      </c>
      <c r="D61" s="76" t="s">
        <v>404</v>
      </c>
      <c r="E61" s="76" t="s">
        <v>195</v>
      </c>
      <c r="F61" s="76" t="s">
        <v>394</v>
      </c>
      <c r="G61" s="76" t="s">
        <v>196</v>
      </c>
      <c r="H61" s="76" t="s">
        <v>61</v>
      </c>
      <c r="I61" s="76" t="s">
        <v>370</v>
      </c>
      <c r="J61" s="76" t="s">
        <v>410</v>
      </c>
      <c r="K61" s="164"/>
    </row>
    <row r="62" spans="2:11" s="79" customFormat="1" ht="38.25" x14ac:dyDescent="0.25">
      <c r="B62" s="77"/>
      <c r="C62" s="77" t="s">
        <v>411</v>
      </c>
      <c r="D62" s="77"/>
      <c r="E62" s="77"/>
      <c r="F62" s="78" t="s">
        <v>412</v>
      </c>
      <c r="G62" s="175" t="s">
        <v>413</v>
      </c>
      <c r="H62" s="175"/>
      <c r="I62" s="175" t="s">
        <v>20</v>
      </c>
      <c r="J62" s="175" t="s">
        <v>414</v>
      </c>
      <c r="K62" s="175"/>
    </row>
    <row r="63" spans="2:11" s="79" customFormat="1" ht="51" x14ac:dyDescent="0.25">
      <c r="B63" s="77"/>
      <c r="C63" s="77" t="s">
        <v>411</v>
      </c>
      <c r="D63" s="77"/>
      <c r="E63" s="77"/>
      <c r="F63" s="78" t="s">
        <v>412</v>
      </c>
      <c r="G63" s="175" t="s">
        <v>415</v>
      </c>
      <c r="H63" s="175"/>
      <c r="I63" s="175" t="s">
        <v>20</v>
      </c>
      <c r="J63" s="175" t="s">
        <v>416</v>
      </c>
      <c r="K63" s="175" t="s">
        <v>417</v>
      </c>
    </row>
    <row r="64" spans="2:11" s="79" customFormat="1" ht="38.25" x14ac:dyDescent="0.25">
      <c r="B64" s="77"/>
      <c r="C64" s="77" t="s">
        <v>411</v>
      </c>
      <c r="D64" s="77"/>
      <c r="E64" s="77"/>
      <c r="F64" s="78" t="s">
        <v>412</v>
      </c>
      <c r="G64" s="175" t="s">
        <v>418</v>
      </c>
      <c r="H64" s="175"/>
      <c r="I64" s="175" t="s">
        <v>20</v>
      </c>
      <c r="J64" s="175" t="s">
        <v>416</v>
      </c>
      <c r="K64" s="175"/>
    </row>
    <row r="65" spans="2:11" s="79" customFormat="1" ht="51" x14ac:dyDescent="0.25">
      <c r="B65" s="77"/>
      <c r="C65" s="77" t="s">
        <v>411</v>
      </c>
      <c r="D65" s="77"/>
      <c r="E65" s="77"/>
      <c r="F65" s="78" t="s">
        <v>412</v>
      </c>
      <c r="G65" s="175" t="s">
        <v>415</v>
      </c>
      <c r="H65" s="175" t="s">
        <v>419</v>
      </c>
      <c r="I65" s="175" t="s">
        <v>20</v>
      </c>
      <c r="J65" s="175" t="s">
        <v>420</v>
      </c>
      <c r="K65" s="175" t="s">
        <v>421</v>
      </c>
    </row>
    <row r="66" spans="2:11" s="79" customFormat="1" ht="38.25" x14ac:dyDescent="0.25">
      <c r="B66" s="77"/>
      <c r="C66" s="77" t="s">
        <v>411</v>
      </c>
      <c r="D66" s="77"/>
      <c r="E66" s="77"/>
      <c r="F66" s="78" t="s">
        <v>412</v>
      </c>
      <c r="G66" s="199" t="s">
        <v>422</v>
      </c>
      <c r="H66" s="175" t="s">
        <v>419</v>
      </c>
      <c r="I66" s="175" t="s">
        <v>20</v>
      </c>
      <c r="J66" s="175" t="s">
        <v>423</v>
      </c>
      <c r="K66" s="175" t="s">
        <v>424</v>
      </c>
    </row>
    <row r="67" spans="2:11" s="79" customFormat="1" ht="89.25" x14ac:dyDescent="0.25">
      <c r="B67" s="77"/>
      <c r="C67" s="77" t="s">
        <v>411</v>
      </c>
      <c r="D67" s="77"/>
      <c r="E67" s="77"/>
      <c r="F67" s="78" t="s">
        <v>412</v>
      </c>
      <c r="G67" s="175" t="s">
        <v>425</v>
      </c>
      <c r="H67" s="175" t="s">
        <v>419</v>
      </c>
      <c r="I67" s="175" t="s">
        <v>20</v>
      </c>
      <c r="J67" s="175" t="s">
        <v>426</v>
      </c>
      <c r="K67" s="175"/>
    </row>
    <row r="68" spans="2:11" s="79" customFormat="1" ht="51" x14ac:dyDescent="0.25">
      <c r="B68" s="77"/>
      <c r="C68" s="77" t="s">
        <v>411</v>
      </c>
      <c r="D68" s="77"/>
      <c r="E68" s="77"/>
      <c r="F68" s="78" t="s">
        <v>412</v>
      </c>
      <c r="G68" s="175" t="s">
        <v>427</v>
      </c>
      <c r="H68" s="175" t="s">
        <v>419</v>
      </c>
      <c r="I68" s="175" t="s">
        <v>20</v>
      </c>
      <c r="J68" s="175" t="s">
        <v>420</v>
      </c>
      <c r="K68" s="175"/>
    </row>
    <row r="69" spans="2:11" s="79" customFormat="1" ht="51" x14ac:dyDescent="0.25">
      <c r="B69" s="77"/>
      <c r="C69" s="77" t="s">
        <v>411</v>
      </c>
      <c r="D69" s="77"/>
      <c r="E69" s="77"/>
      <c r="F69" s="78" t="s">
        <v>412</v>
      </c>
      <c r="G69" s="175" t="s">
        <v>428</v>
      </c>
      <c r="H69" s="175" t="s">
        <v>419</v>
      </c>
      <c r="I69" s="175" t="s">
        <v>20</v>
      </c>
      <c r="J69" s="175" t="s">
        <v>420</v>
      </c>
      <c r="K69" s="175" t="s">
        <v>429</v>
      </c>
    </row>
    <row r="70" spans="2:11" s="79" customFormat="1" ht="38.25" x14ac:dyDescent="0.25">
      <c r="B70" s="77"/>
      <c r="C70" s="77" t="s">
        <v>411</v>
      </c>
      <c r="D70" s="77"/>
      <c r="E70" s="77"/>
      <c r="F70" s="78" t="s">
        <v>412</v>
      </c>
      <c r="G70" s="175" t="s">
        <v>430</v>
      </c>
      <c r="H70" s="175" t="s">
        <v>419</v>
      </c>
      <c r="I70" s="175" t="s">
        <v>20</v>
      </c>
      <c r="J70" s="175" t="s">
        <v>420</v>
      </c>
      <c r="K70" s="175"/>
    </row>
    <row r="71" spans="2:11" s="79" customFormat="1" ht="38.25" x14ac:dyDescent="0.25">
      <c r="B71" s="77"/>
      <c r="C71" s="77" t="s">
        <v>411</v>
      </c>
      <c r="D71" s="77"/>
      <c r="E71" s="77"/>
      <c r="F71" s="78" t="s">
        <v>412</v>
      </c>
      <c r="G71" s="175" t="s">
        <v>431</v>
      </c>
      <c r="H71" s="175" t="s">
        <v>419</v>
      </c>
      <c r="I71" s="175" t="s">
        <v>20</v>
      </c>
      <c r="J71" s="175" t="s">
        <v>420</v>
      </c>
      <c r="K71" s="175"/>
    </row>
    <row r="72" spans="2:11" s="79" customFormat="1" ht="51" x14ac:dyDescent="0.25">
      <c r="B72" s="77"/>
      <c r="C72" s="77" t="s">
        <v>411</v>
      </c>
      <c r="D72" s="77"/>
      <c r="E72" s="77"/>
      <c r="F72" s="78" t="s">
        <v>412</v>
      </c>
      <c r="G72" s="175" t="s">
        <v>432</v>
      </c>
      <c r="H72" s="175" t="s">
        <v>419</v>
      </c>
      <c r="I72" s="175" t="s">
        <v>20</v>
      </c>
      <c r="J72" s="175" t="s">
        <v>420</v>
      </c>
      <c r="K72" s="175"/>
    </row>
    <row r="73" spans="2:11" s="79" customFormat="1" ht="25.5" x14ac:dyDescent="0.25">
      <c r="B73" s="77"/>
      <c r="C73" s="77" t="s">
        <v>411</v>
      </c>
      <c r="D73" s="77"/>
      <c r="E73" s="77"/>
      <c r="F73" s="78" t="s">
        <v>412</v>
      </c>
      <c r="G73" s="175" t="s">
        <v>433</v>
      </c>
      <c r="H73" s="175" t="s">
        <v>419</v>
      </c>
      <c r="I73" s="175" t="s">
        <v>20</v>
      </c>
      <c r="J73" s="175" t="s">
        <v>420</v>
      </c>
      <c r="K73" s="175"/>
    </row>
    <row r="74" spans="2:11" s="79" customFormat="1" ht="79.5" customHeight="1" x14ac:dyDescent="0.25">
      <c r="B74" s="77"/>
      <c r="C74" s="77" t="s">
        <v>411</v>
      </c>
      <c r="D74" s="77"/>
      <c r="E74" s="77"/>
      <c r="F74" s="78" t="s">
        <v>412</v>
      </c>
      <c r="G74" s="175" t="s">
        <v>434</v>
      </c>
      <c r="H74" s="175" t="s">
        <v>419</v>
      </c>
      <c r="I74" s="175" t="s">
        <v>20</v>
      </c>
      <c r="J74" s="175" t="s">
        <v>435</v>
      </c>
      <c r="K74" s="175"/>
    </row>
    <row r="75" spans="2:11" s="79" customFormat="1" ht="63.75" x14ac:dyDescent="0.25">
      <c r="B75" s="77"/>
      <c r="C75" s="77" t="s">
        <v>411</v>
      </c>
      <c r="D75" s="77"/>
      <c r="E75" s="77"/>
      <c r="F75" s="78" t="s">
        <v>412</v>
      </c>
      <c r="G75" s="175" t="s">
        <v>436</v>
      </c>
      <c r="H75" s="175" t="s">
        <v>419</v>
      </c>
      <c r="I75" s="175" t="s">
        <v>20</v>
      </c>
      <c r="J75" s="175" t="s">
        <v>437</v>
      </c>
      <c r="K75" s="175"/>
    </row>
    <row r="76" spans="2:11" s="79" customFormat="1" ht="89.25" x14ac:dyDescent="0.25">
      <c r="B76" s="77"/>
      <c r="C76" s="77" t="s">
        <v>411</v>
      </c>
      <c r="D76" s="77"/>
      <c r="E76" s="77"/>
      <c r="F76" s="78" t="s">
        <v>412</v>
      </c>
      <c r="G76" s="175" t="s">
        <v>438</v>
      </c>
      <c r="H76" s="175" t="s">
        <v>419</v>
      </c>
      <c r="I76" s="175" t="s">
        <v>20</v>
      </c>
      <c r="J76" s="175" t="s">
        <v>439</v>
      </c>
      <c r="K76" s="175"/>
    </row>
    <row r="77" spans="2:11" s="79" customFormat="1" ht="89.25" x14ac:dyDescent="0.25">
      <c r="B77" s="77"/>
      <c r="C77" s="77" t="s">
        <v>411</v>
      </c>
      <c r="D77" s="77"/>
      <c r="E77" s="77"/>
      <c r="F77" s="78" t="s">
        <v>412</v>
      </c>
      <c r="G77" s="175" t="s">
        <v>440</v>
      </c>
      <c r="H77" s="175" t="s">
        <v>419</v>
      </c>
      <c r="I77" s="175" t="s">
        <v>20</v>
      </c>
      <c r="J77" s="175" t="s">
        <v>441</v>
      </c>
      <c r="K77" s="175" t="s">
        <v>442</v>
      </c>
    </row>
    <row r="78" spans="2:11" s="79" customFormat="1" ht="38.25" x14ac:dyDescent="0.25">
      <c r="B78" s="77"/>
      <c r="C78" s="77" t="s">
        <v>443</v>
      </c>
      <c r="D78" s="77" t="s">
        <v>23</v>
      </c>
      <c r="E78" s="77" t="s">
        <v>444</v>
      </c>
      <c r="F78" s="77" t="s">
        <v>23</v>
      </c>
      <c r="G78" s="175" t="s">
        <v>445</v>
      </c>
      <c r="H78" s="175" t="s">
        <v>33</v>
      </c>
      <c r="I78" s="175" t="s">
        <v>20</v>
      </c>
      <c r="J78" s="175" t="s">
        <v>327</v>
      </c>
      <c r="K78" s="175"/>
    </row>
    <row r="79" spans="2:11" s="79" customFormat="1" ht="140.25" x14ac:dyDescent="0.25">
      <c r="B79" s="77"/>
      <c r="C79" s="77" t="s">
        <v>443</v>
      </c>
      <c r="D79" s="77" t="s">
        <v>23</v>
      </c>
      <c r="E79" s="77" t="s">
        <v>444</v>
      </c>
      <c r="F79" s="77" t="s">
        <v>23</v>
      </c>
      <c r="G79" s="175" t="s">
        <v>445</v>
      </c>
      <c r="H79" s="175" t="s">
        <v>39</v>
      </c>
      <c r="I79" s="175" t="s">
        <v>20</v>
      </c>
      <c r="J79" s="175" t="s">
        <v>446</v>
      </c>
      <c r="K79" s="175"/>
    </row>
    <row r="80" spans="2:11" s="79" customFormat="1" ht="38.25" x14ac:dyDescent="0.25">
      <c r="B80" s="77"/>
      <c r="C80" s="77" t="s">
        <v>443</v>
      </c>
      <c r="D80" s="77" t="s">
        <v>23</v>
      </c>
      <c r="E80" s="77" t="s">
        <v>199</v>
      </c>
      <c r="F80" s="77" t="s">
        <v>23</v>
      </c>
      <c r="G80" s="175" t="s">
        <v>447</v>
      </c>
      <c r="H80" s="175" t="s">
        <v>33</v>
      </c>
      <c r="I80" s="175" t="s">
        <v>20</v>
      </c>
      <c r="J80" s="175" t="s">
        <v>327</v>
      </c>
      <c r="K80" s="175"/>
    </row>
    <row r="81" spans="1:11" s="79" customFormat="1" ht="114.75" x14ac:dyDescent="0.25">
      <c r="B81" s="77"/>
      <c r="C81" s="77" t="s">
        <v>443</v>
      </c>
      <c r="D81" s="77" t="s">
        <v>23</v>
      </c>
      <c r="E81" s="77" t="s">
        <v>199</v>
      </c>
      <c r="F81" s="77" t="s">
        <v>23</v>
      </c>
      <c r="G81" s="175" t="s">
        <v>447</v>
      </c>
      <c r="H81" s="175" t="s">
        <v>39</v>
      </c>
      <c r="I81" s="175" t="s">
        <v>20</v>
      </c>
      <c r="J81" s="175" t="s">
        <v>448</v>
      </c>
      <c r="K81" s="175"/>
    </row>
    <row r="82" spans="1:11" s="79" customFormat="1" ht="51" x14ac:dyDescent="0.25">
      <c r="B82" s="77"/>
      <c r="C82" s="77" t="s">
        <v>443</v>
      </c>
      <c r="D82" s="77"/>
      <c r="E82" s="77" t="s">
        <v>207</v>
      </c>
      <c r="F82" s="77" t="s">
        <v>23</v>
      </c>
      <c r="G82" s="175" t="s">
        <v>449</v>
      </c>
      <c r="H82" s="175" t="s">
        <v>33</v>
      </c>
      <c r="I82" s="175" t="s">
        <v>20</v>
      </c>
      <c r="J82" s="175" t="s">
        <v>327</v>
      </c>
      <c r="K82" s="175"/>
    </row>
    <row r="83" spans="1:11" s="79" customFormat="1" ht="114.75" x14ac:dyDescent="0.25">
      <c r="B83" s="77"/>
      <c r="C83" s="77" t="s">
        <v>443</v>
      </c>
      <c r="D83" s="77"/>
      <c r="E83" s="77" t="s">
        <v>207</v>
      </c>
      <c r="F83" s="77" t="s">
        <v>23</v>
      </c>
      <c r="G83" s="175" t="s">
        <v>449</v>
      </c>
      <c r="H83" s="175" t="s">
        <v>19</v>
      </c>
      <c r="I83" s="175" t="s">
        <v>23</v>
      </c>
      <c r="J83" s="176" t="s">
        <v>450</v>
      </c>
      <c r="K83" s="175"/>
    </row>
    <row r="84" spans="1:11" s="79" customFormat="1" ht="38.25" x14ac:dyDescent="0.25">
      <c r="B84" s="77"/>
      <c r="C84" s="77" t="s">
        <v>443</v>
      </c>
      <c r="D84" s="77"/>
      <c r="E84" s="77"/>
      <c r="F84" s="77" t="s">
        <v>23</v>
      </c>
      <c r="G84" s="175" t="s">
        <v>451</v>
      </c>
      <c r="H84" s="175" t="s">
        <v>452</v>
      </c>
      <c r="I84" s="175" t="s">
        <v>23</v>
      </c>
      <c r="J84" s="176" t="s">
        <v>423</v>
      </c>
      <c r="K84" s="175"/>
    </row>
    <row r="85" spans="1:11" s="79" customFormat="1" ht="15.75" x14ac:dyDescent="0.25">
      <c r="A85" s="2"/>
      <c r="B85" s="118" t="s">
        <v>453</v>
      </c>
      <c r="C85" s="119"/>
      <c r="D85" s="120"/>
      <c r="E85" s="120"/>
      <c r="F85" s="120"/>
      <c r="G85" s="120"/>
      <c r="H85" s="120"/>
      <c r="I85" s="120"/>
      <c r="J85" s="120"/>
      <c r="K85" s="154"/>
    </row>
    <row r="86" spans="1:11" s="3" customFormat="1" ht="48" customHeight="1" x14ac:dyDescent="0.25">
      <c r="A86" s="730">
        <v>1</v>
      </c>
      <c r="C86" s="107" t="s">
        <v>454</v>
      </c>
      <c r="D86" s="103" t="s">
        <v>23</v>
      </c>
      <c r="E86" s="148" t="s">
        <v>17</v>
      </c>
      <c r="F86" s="75" t="s">
        <v>23</v>
      </c>
      <c r="G86" s="77" t="s">
        <v>27</v>
      </c>
      <c r="H86" s="76" t="s">
        <v>19</v>
      </c>
      <c r="I86" s="470" t="s">
        <v>20</v>
      </c>
      <c r="J86" s="150" t="s">
        <v>333</v>
      </c>
      <c r="K86" s="131"/>
    </row>
    <row r="87" spans="1:11" s="3" customFormat="1" ht="63.75" customHeight="1" x14ac:dyDescent="0.25">
      <c r="A87" s="731"/>
      <c r="C87" s="266" t="s">
        <v>454</v>
      </c>
      <c r="D87" s="450" t="s">
        <v>23</v>
      </c>
      <c r="E87" s="149" t="s">
        <v>17</v>
      </c>
      <c r="F87" s="75" t="s">
        <v>23</v>
      </c>
      <c r="G87" s="77" t="s">
        <v>27</v>
      </c>
      <c r="H87" s="77" t="s">
        <v>22</v>
      </c>
      <c r="I87" s="147" t="s">
        <v>23</v>
      </c>
      <c r="J87" s="151" t="s">
        <v>455</v>
      </c>
      <c r="K87" s="131"/>
    </row>
    <row r="88" spans="1:11" s="133" customFormat="1" ht="30" x14ac:dyDescent="0.25">
      <c r="A88" s="109"/>
      <c r="B88" s="110" t="s">
        <v>323</v>
      </c>
      <c r="C88" s="110" t="s">
        <v>456</v>
      </c>
      <c r="D88" s="111" t="s">
        <v>457</v>
      </c>
      <c r="E88" s="142" t="s">
        <v>458</v>
      </c>
      <c r="F88" s="152" t="s">
        <v>394</v>
      </c>
      <c r="G88" s="153"/>
      <c r="H88" s="152" t="s">
        <v>33</v>
      </c>
      <c r="I88" s="152" t="s">
        <v>459</v>
      </c>
      <c r="J88" s="163">
        <v>0.3</v>
      </c>
      <c r="K88" s="155"/>
    </row>
    <row r="89" spans="1:11" s="133" customFormat="1" ht="51" x14ac:dyDescent="0.25">
      <c r="A89" s="109"/>
      <c r="B89" s="110" t="s">
        <v>323</v>
      </c>
      <c r="C89" s="110" t="s">
        <v>456</v>
      </c>
      <c r="D89" s="135"/>
      <c r="E89" s="135" t="s">
        <v>458</v>
      </c>
      <c r="F89" s="112"/>
      <c r="G89" s="137" t="s">
        <v>460</v>
      </c>
      <c r="H89" s="98" t="s">
        <v>461</v>
      </c>
      <c r="I89" s="98"/>
      <c r="J89" s="98" t="s">
        <v>462</v>
      </c>
      <c r="K89" s="77" t="s">
        <v>463</v>
      </c>
    </row>
    <row r="90" spans="1:11" s="133" customFormat="1" ht="76.5" x14ac:dyDescent="0.25">
      <c r="A90" s="109"/>
      <c r="B90" s="110" t="s">
        <v>323</v>
      </c>
      <c r="C90" s="110" t="s">
        <v>456</v>
      </c>
      <c r="D90" s="135"/>
      <c r="E90" s="135" t="s">
        <v>458</v>
      </c>
      <c r="F90" s="112"/>
      <c r="G90" s="137" t="s">
        <v>464</v>
      </c>
      <c r="H90" s="98" t="s">
        <v>461</v>
      </c>
      <c r="I90" s="98"/>
      <c r="J90" s="98" t="s">
        <v>465</v>
      </c>
      <c r="K90" s="77" t="s">
        <v>463</v>
      </c>
    </row>
    <row r="91" spans="1:11" s="133" customFormat="1" ht="89.25" x14ac:dyDescent="0.25">
      <c r="A91" s="109"/>
      <c r="B91" s="110" t="s">
        <v>323</v>
      </c>
      <c r="C91" s="110" t="s">
        <v>456</v>
      </c>
      <c r="D91" s="135"/>
      <c r="E91" s="135" t="s">
        <v>458</v>
      </c>
      <c r="F91" s="112"/>
      <c r="G91" s="138" t="s">
        <v>235</v>
      </c>
      <c r="H91" s="73" t="s">
        <v>461</v>
      </c>
      <c r="I91" s="73"/>
      <c r="J91" s="73" t="s">
        <v>236</v>
      </c>
      <c r="K91" s="156"/>
    </row>
    <row r="92" spans="1:11" s="133" customFormat="1" ht="89.25" x14ac:dyDescent="0.25">
      <c r="A92" s="109"/>
      <c r="B92" s="110" t="s">
        <v>323</v>
      </c>
      <c r="C92" s="110" t="s">
        <v>456</v>
      </c>
      <c r="D92" s="135"/>
      <c r="E92" s="142" t="s">
        <v>458</v>
      </c>
      <c r="F92" s="145"/>
      <c r="G92" s="138" t="s">
        <v>466</v>
      </c>
      <c r="H92" s="73" t="s">
        <v>461</v>
      </c>
      <c r="I92" s="73"/>
      <c r="J92" s="73" t="s">
        <v>467</v>
      </c>
      <c r="K92" s="156"/>
    </row>
    <row r="93" spans="1:11" s="133" customFormat="1" ht="167.25" customHeight="1" x14ac:dyDescent="0.25">
      <c r="A93" s="109"/>
      <c r="B93" s="110" t="s">
        <v>323</v>
      </c>
      <c r="C93" s="110" t="s">
        <v>456</v>
      </c>
      <c r="D93" s="135"/>
      <c r="E93" s="110" t="s">
        <v>458</v>
      </c>
      <c r="F93" s="112"/>
      <c r="G93" s="139" t="s">
        <v>468</v>
      </c>
      <c r="H93" s="98" t="s">
        <v>461</v>
      </c>
      <c r="I93" s="98"/>
      <c r="J93" s="98" t="s">
        <v>469</v>
      </c>
      <c r="K93" s="156"/>
    </row>
    <row r="94" spans="1:11" s="133" customFormat="1" ht="72" customHeight="1" x14ac:dyDescent="0.25">
      <c r="A94" s="115">
        <v>1</v>
      </c>
      <c r="B94" s="112" t="s">
        <v>323</v>
      </c>
      <c r="C94" s="121" t="s">
        <v>470</v>
      </c>
      <c r="D94" s="136" t="s">
        <v>23</v>
      </c>
      <c r="E94" s="146" t="s">
        <v>471</v>
      </c>
      <c r="F94" s="141" t="s">
        <v>23</v>
      </c>
      <c r="G94" s="140" t="s">
        <v>472</v>
      </c>
      <c r="H94" s="121" t="s">
        <v>61</v>
      </c>
      <c r="I94" s="121" t="s">
        <v>23</v>
      </c>
      <c r="J94" s="108" t="s">
        <v>473</v>
      </c>
      <c r="K94" s="129"/>
    </row>
    <row r="95" spans="1:11" s="133" customFormat="1" ht="72" customHeight="1" x14ac:dyDescent="0.25">
      <c r="A95" s="115">
        <v>1</v>
      </c>
      <c r="B95" s="112" t="s">
        <v>323</v>
      </c>
      <c r="C95" s="121" t="s">
        <v>470</v>
      </c>
      <c r="D95" s="136" t="s">
        <v>23</v>
      </c>
      <c r="E95" s="136" t="s">
        <v>471</v>
      </c>
      <c r="F95" s="112" t="s">
        <v>23</v>
      </c>
      <c r="G95" s="140" t="s">
        <v>472</v>
      </c>
      <c r="H95" s="121" t="s">
        <v>39</v>
      </c>
      <c r="I95" s="121" t="s">
        <v>23</v>
      </c>
      <c r="J95" s="104" t="s">
        <v>474</v>
      </c>
      <c r="K95" s="129"/>
    </row>
    <row r="96" spans="1:11" s="133" customFormat="1" ht="72" customHeight="1" x14ac:dyDescent="0.25">
      <c r="A96" s="116">
        <v>1</v>
      </c>
      <c r="B96" s="122" t="s">
        <v>323</v>
      </c>
      <c r="C96" s="111" t="s">
        <v>475</v>
      </c>
      <c r="D96" s="111" t="s">
        <v>476</v>
      </c>
      <c r="E96" s="143" t="s">
        <v>264</v>
      </c>
      <c r="F96" s="112" t="s">
        <v>23</v>
      </c>
      <c r="G96" s="144" t="s">
        <v>477</v>
      </c>
      <c r="H96" s="111" t="s">
        <v>61</v>
      </c>
      <c r="I96" s="111" t="s">
        <v>23</v>
      </c>
      <c r="J96" s="105" t="s">
        <v>327</v>
      </c>
      <c r="K96" s="129"/>
    </row>
    <row r="97" spans="1:11" s="133" customFormat="1" ht="72" customHeight="1" x14ac:dyDescent="0.25">
      <c r="A97" s="116">
        <v>1</v>
      </c>
      <c r="B97" s="122" t="s">
        <v>323</v>
      </c>
      <c r="C97" s="111" t="s">
        <v>475</v>
      </c>
      <c r="D97" s="111" t="s">
        <v>476</v>
      </c>
      <c r="E97" s="111" t="s">
        <v>264</v>
      </c>
      <c r="F97" s="141" t="s">
        <v>23</v>
      </c>
      <c r="G97" s="111" t="s">
        <v>477</v>
      </c>
      <c r="H97" s="111" t="s">
        <v>39</v>
      </c>
      <c r="I97" s="111" t="s">
        <v>23</v>
      </c>
      <c r="J97" s="105" t="s">
        <v>267</v>
      </c>
      <c r="K97" s="129"/>
    </row>
    <row r="98" spans="1:11" s="133" customFormat="1" ht="72" customHeight="1" x14ac:dyDescent="0.25">
      <c r="A98" s="116">
        <v>2</v>
      </c>
      <c r="B98" s="122" t="s">
        <v>323</v>
      </c>
      <c r="C98" s="111" t="s">
        <v>475</v>
      </c>
      <c r="D98" s="111" t="s">
        <v>478</v>
      </c>
      <c r="E98" s="111" t="s">
        <v>270</v>
      </c>
      <c r="F98" s="112" t="s">
        <v>23</v>
      </c>
      <c r="G98" s="111" t="s">
        <v>479</v>
      </c>
      <c r="H98" s="111" t="s">
        <v>61</v>
      </c>
      <c r="I98" s="111" t="s">
        <v>23</v>
      </c>
      <c r="J98" s="105" t="s">
        <v>272</v>
      </c>
      <c r="K98" s="129"/>
    </row>
    <row r="99" spans="1:11" s="133" customFormat="1" ht="72" customHeight="1" x14ac:dyDescent="0.25">
      <c r="A99" s="116">
        <v>2</v>
      </c>
      <c r="B99" s="122" t="s">
        <v>323</v>
      </c>
      <c r="C99" s="111" t="s">
        <v>475</v>
      </c>
      <c r="D99" s="111" t="s">
        <v>478</v>
      </c>
      <c r="E99" s="111" t="s">
        <v>270</v>
      </c>
      <c r="F99" s="112" t="s">
        <v>23</v>
      </c>
      <c r="G99" s="111" t="s">
        <v>479</v>
      </c>
      <c r="H99" s="111" t="s">
        <v>39</v>
      </c>
      <c r="I99" s="111" t="s">
        <v>23</v>
      </c>
      <c r="J99" s="105" t="s">
        <v>327</v>
      </c>
      <c r="K99" s="129"/>
    </row>
    <row r="100" spans="1:11" s="133" customFormat="1" ht="72" customHeight="1" x14ac:dyDescent="0.25">
      <c r="A100" s="115">
        <v>3</v>
      </c>
      <c r="B100" s="112" t="s">
        <v>323</v>
      </c>
      <c r="C100" s="111" t="s">
        <v>475</v>
      </c>
      <c r="D100" s="111" t="s">
        <v>480</v>
      </c>
      <c r="E100" s="111" t="s">
        <v>276</v>
      </c>
      <c r="F100" s="112" t="s">
        <v>23</v>
      </c>
      <c r="G100" s="111" t="s">
        <v>481</v>
      </c>
      <c r="H100" s="111" t="s">
        <v>61</v>
      </c>
      <c r="I100" s="111" t="s">
        <v>23</v>
      </c>
      <c r="J100" s="105" t="s">
        <v>278</v>
      </c>
      <c r="K100" s="129"/>
    </row>
    <row r="101" spans="1:11" s="133" customFormat="1" ht="72" customHeight="1" x14ac:dyDescent="0.25">
      <c r="A101" s="115">
        <v>3</v>
      </c>
      <c r="B101" s="112" t="s">
        <v>323</v>
      </c>
      <c r="C101" s="111" t="s">
        <v>475</v>
      </c>
      <c r="D101" s="111" t="s">
        <v>480</v>
      </c>
      <c r="E101" s="111" t="s">
        <v>276</v>
      </c>
      <c r="F101" s="112" t="s">
        <v>23</v>
      </c>
      <c r="G101" s="111" t="s">
        <v>481</v>
      </c>
      <c r="H101" s="111" t="s">
        <v>39</v>
      </c>
      <c r="I101" s="111" t="s">
        <v>23</v>
      </c>
      <c r="J101" s="105" t="s">
        <v>280</v>
      </c>
      <c r="K101" s="129"/>
    </row>
    <row r="102" spans="1:11" s="134" customFormat="1" ht="72" customHeight="1" x14ac:dyDescent="0.25">
      <c r="A102" s="117">
        <v>4</v>
      </c>
      <c r="B102" s="124" t="s">
        <v>323</v>
      </c>
      <c r="C102" s="111" t="s">
        <v>475</v>
      </c>
      <c r="D102" s="111" t="s">
        <v>482</v>
      </c>
      <c r="E102" s="111" t="s">
        <v>282</v>
      </c>
      <c r="F102" s="112" t="s">
        <v>23</v>
      </c>
      <c r="G102" s="111" t="s">
        <v>483</v>
      </c>
      <c r="H102" s="111" t="s">
        <v>61</v>
      </c>
      <c r="I102" s="111" t="s">
        <v>23</v>
      </c>
      <c r="J102" s="105" t="s">
        <v>327</v>
      </c>
      <c r="K102" s="157"/>
    </row>
    <row r="103" spans="1:11" s="134" customFormat="1" ht="72" customHeight="1" x14ac:dyDescent="0.25">
      <c r="A103" s="117">
        <v>4</v>
      </c>
      <c r="B103" s="124" t="s">
        <v>323</v>
      </c>
      <c r="C103" s="111" t="s">
        <v>475</v>
      </c>
      <c r="D103" s="111" t="s">
        <v>482</v>
      </c>
      <c r="E103" s="111" t="s">
        <v>282</v>
      </c>
      <c r="F103" s="112" t="s">
        <v>23</v>
      </c>
      <c r="G103" s="111" t="s">
        <v>483</v>
      </c>
      <c r="H103" s="111" t="s">
        <v>39</v>
      </c>
      <c r="I103" s="111" t="s">
        <v>23</v>
      </c>
      <c r="J103" s="105" t="s">
        <v>286</v>
      </c>
      <c r="K103" s="157"/>
    </row>
    <row r="104" spans="1:11" s="133" customFormat="1" ht="72" customHeight="1" x14ac:dyDescent="0.25">
      <c r="A104" s="115">
        <v>5</v>
      </c>
      <c r="B104" s="112" t="s">
        <v>323</v>
      </c>
      <c r="C104" s="121" t="s">
        <v>475</v>
      </c>
      <c r="D104" s="121" t="s">
        <v>484</v>
      </c>
      <c r="E104" s="121" t="s">
        <v>246</v>
      </c>
      <c r="F104" s="112" t="s">
        <v>23</v>
      </c>
      <c r="G104" s="121" t="s">
        <v>485</v>
      </c>
      <c r="H104" s="121" t="s">
        <v>61</v>
      </c>
      <c r="I104" s="121" t="s">
        <v>23</v>
      </c>
      <c r="J104" s="104" t="s">
        <v>327</v>
      </c>
      <c r="K104" s="129"/>
    </row>
    <row r="105" spans="1:11" s="133" customFormat="1" ht="72" customHeight="1" x14ac:dyDescent="0.25">
      <c r="A105" s="115">
        <v>5</v>
      </c>
      <c r="B105" s="112" t="s">
        <v>323</v>
      </c>
      <c r="C105" s="121" t="s">
        <v>475</v>
      </c>
      <c r="D105" s="121" t="s">
        <v>484</v>
      </c>
      <c r="E105" s="121" t="s">
        <v>246</v>
      </c>
      <c r="F105" s="112" t="s">
        <v>23</v>
      </c>
      <c r="G105" s="121" t="s">
        <v>485</v>
      </c>
      <c r="H105" s="121" t="s">
        <v>39</v>
      </c>
      <c r="I105" s="121" t="s">
        <v>23</v>
      </c>
      <c r="J105" s="104" t="s">
        <v>486</v>
      </c>
      <c r="K105" s="129"/>
    </row>
    <row r="106" spans="1:11" s="133" customFormat="1" ht="72" customHeight="1" x14ac:dyDescent="0.25">
      <c r="A106" s="116">
        <v>1</v>
      </c>
      <c r="B106" s="122" t="s">
        <v>323</v>
      </c>
      <c r="C106" s="111" t="s">
        <v>487</v>
      </c>
      <c r="D106" s="111" t="s">
        <v>476</v>
      </c>
      <c r="E106" s="111" t="s">
        <v>488</v>
      </c>
      <c r="F106" s="112" t="s">
        <v>23</v>
      </c>
      <c r="G106" s="111" t="s">
        <v>489</v>
      </c>
      <c r="H106" s="111" t="s">
        <v>39</v>
      </c>
      <c r="I106" s="111" t="s">
        <v>23</v>
      </c>
      <c r="J106" s="123" t="s">
        <v>327</v>
      </c>
      <c r="K106" s="114"/>
    </row>
    <row r="107" spans="1:11" s="133" customFormat="1" ht="72" customHeight="1" x14ac:dyDescent="0.25">
      <c r="A107" s="116">
        <v>1</v>
      </c>
      <c r="B107" s="122" t="s">
        <v>323</v>
      </c>
      <c r="C107" s="111" t="s">
        <v>487</v>
      </c>
      <c r="D107" s="111" t="s">
        <v>476</v>
      </c>
      <c r="E107" s="111" t="s">
        <v>488</v>
      </c>
      <c r="F107" s="112" t="s">
        <v>23</v>
      </c>
      <c r="G107" s="111" t="s">
        <v>489</v>
      </c>
      <c r="H107" s="111" t="s">
        <v>61</v>
      </c>
      <c r="I107" s="111" t="s">
        <v>23</v>
      </c>
      <c r="J107" s="123" t="s">
        <v>490</v>
      </c>
      <c r="K107" s="114"/>
    </row>
    <row r="108" spans="1:11" ht="38.25" x14ac:dyDescent="0.25">
      <c r="B108" s="74"/>
      <c r="C108" s="729" t="s">
        <v>287</v>
      </c>
      <c r="D108" s="293" t="s">
        <v>23</v>
      </c>
      <c r="E108" s="294"/>
      <c r="F108" s="74"/>
      <c r="G108" s="464" t="s">
        <v>491</v>
      </c>
      <c r="H108" s="464" t="s">
        <v>492</v>
      </c>
      <c r="I108" s="293" t="s">
        <v>23</v>
      </c>
      <c r="J108" s="464" t="s">
        <v>493</v>
      </c>
    </row>
    <row r="109" spans="1:11" ht="51" x14ac:dyDescent="0.25">
      <c r="B109" s="74"/>
      <c r="C109" s="729"/>
      <c r="D109" s="293" t="s">
        <v>23</v>
      </c>
      <c r="E109" s="294"/>
      <c r="F109" s="74"/>
      <c r="G109" s="464" t="s">
        <v>494</v>
      </c>
      <c r="H109" s="464" t="s">
        <v>492</v>
      </c>
      <c r="I109" s="293" t="s">
        <v>23</v>
      </c>
      <c r="J109" s="464" t="s">
        <v>495</v>
      </c>
    </row>
    <row r="110" spans="1:11" ht="76.5" x14ac:dyDescent="0.25">
      <c r="B110" s="74"/>
      <c r="C110" s="729"/>
      <c r="D110" s="293" t="s">
        <v>23</v>
      </c>
      <c r="E110" s="294"/>
      <c r="F110" s="74"/>
      <c r="G110" s="464" t="s">
        <v>496</v>
      </c>
      <c r="H110" s="464" t="s">
        <v>492</v>
      </c>
      <c r="I110" s="293" t="s">
        <v>23</v>
      </c>
      <c r="J110" s="464" t="s">
        <v>497</v>
      </c>
    </row>
    <row r="111" spans="1:11" ht="38.25" x14ac:dyDescent="0.25">
      <c r="B111" s="74"/>
      <c r="C111" s="729"/>
      <c r="D111" s="293" t="s">
        <v>23</v>
      </c>
      <c r="E111" s="294"/>
      <c r="F111" s="74"/>
      <c r="G111" s="464" t="s">
        <v>498</v>
      </c>
      <c r="H111" s="464" t="s">
        <v>492</v>
      </c>
      <c r="I111" s="293" t="s">
        <v>23</v>
      </c>
      <c r="J111" s="464" t="s">
        <v>296</v>
      </c>
    </row>
    <row r="112" spans="1:11" ht="38.25" x14ac:dyDescent="0.25">
      <c r="B112" s="74"/>
      <c r="C112" s="729"/>
      <c r="D112" s="293" t="s">
        <v>23</v>
      </c>
      <c r="E112" s="294"/>
      <c r="F112" s="74"/>
      <c r="G112" s="464" t="s">
        <v>297</v>
      </c>
      <c r="H112" s="464" t="s">
        <v>492</v>
      </c>
      <c r="I112" s="293" t="s">
        <v>23</v>
      </c>
      <c r="J112" s="464" t="s">
        <v>298</v>
      </c>
    </row>
  </sheetData>
  <mergeCells count="2">
    <mergeCell ref="C108:C112"/>
    <mergeCell ref="A86:A87"/>
  </mergeCells>
  <phoneticPr fontId="21" type="noConversion"/>
  <pageMargins left="0.7" right="0.7" top="0.75" bottom="0.75" header="0.3" footer="0.3"/>
  <pageSetup orientation="portrait" horizontalDpi="360" verticalDpi="36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B7A9-0591-4C95-A958-7B93F9E9769D}">
  <sheetPr codeName="Sheet8"/>
  <dimension ref="A2:Q64"/>
  <sheetViews>
    <sheetView topLeftCell="A33" workbookViewId="0"/>
  </sheetViews>
  <sheetFormatPr defaultColWidth="9.140625" defaultRowHeight="12.75" x14ac:dyDescent="0.2"/>
  <cols>
    <col min="1" max="1" width="14.5703125" style="1" customWidth="1"/>
    <col min="2" max="2" width="4.7109375" style="32" customWidth="1"/>
    <col min="3" max="4" width="48.85546875" style="34" customWidth="1"/>
    <col min="5" max="5" width="15.7109375" style="34" customWidth="1"/>
    <col min="6" max="6" width="69.28515625" style="34" customWidth="1"/>
    <col min="7" max="7" width="14" style="34" customWidth="1"/>
    <col min="8" max="8" width="78.85546875" style="34" customWidth="1"/>
    <col min="9" max="9" width="49.7109375" style="1" customWidth="1"/>
    <col min="10" max="12" width="50.7109375" style="1" customWidth="1"/>
    <col min="13" max="13" width="50.7109375" style="28" customWidth="1"/>
    <col min="14" max="14" width="9.7109375" style="17" customWidth="1"/>
    <col min="15" max="16" width="9.7109375" style="35" customWidth="1"/>
    <col min="17" max="17" width="9.7109375" style="17" customWidth="1"/>
    <col min="18" max="16384" width="9.140625" style="1"/>
  </cols>
  <sheetData>
    <row r="2" spans="1:17" x14ac:dyDescent="0.2">
      <c r="A2" s="740" t="s">
        <v>499</v>
      </c>
      <c r="B2" s="740"/>
      <c r="C2" s="740"/>
      <c r="D2" s="740"/>
      <c r="E2" s="740"/>
      <c r="F2" s="740"/>
      <c r="G2" s="740"/>
      <c r="H2" s="740"/>
      <c r="I2" s="740"/>
      <c r="J2" s="740"/>
      <c r="K2" s="740"/>
      <c r="L2" s="740"/>
      <c r="N2" s="97"/>
      <c r="Q2" s="97"/>
    </row>
    <row r="3" spans="1:17" x14ac:dyDescent="0.2">
      <c r="A3" s="740"/>
      <c r="B3" s="740"/>
      <c r="C3" s="740"/>
      <c r="D3" s="740"/>
      <c r="E3" s="740"/>
      <c r="F3" s="740"/>
      <c r="G3" s="740"/>
      <c r="H3" s="740"/>
      <c r="I3" s="740"/>
      <c r="J3" s="740"/>
      <c r="K3" s="740"/>
      <c r="L3" s="740"/>
      <c r="N3" s="97"/>
      <c r="Q3" s="97"/>
    </row>
    <row r="4" spans="1:17" ht="65.25" customHeight="1" x14ac:dyDescent="0.2">
      <c r="A4" s="741"/>
      <c r="B4" s="741"/>
      <c r="C4" s="741"/>
      <c r="D4" s="741"/>
      <c r="E4" s="741"/>
      <c r="F4" s="741"/>
      <c r="G4" s="741"/>
      <c r="H4" s="741"/>
      <c r="I4" s="741"/>
      <c r="J4" s="741"/>
      <c r="K4" s="741"/>
      <c r="L4" s="741"/>
      <c r="N4" s="97"/>
      <c r="Q4" s="97"/>
    </row>
    <row r="5" spans="1:17" s="4" customFormat="1" ht="26.25" customHeight="1" x14ac:dyDescent="0.2">
      <c r="A5" s="52"/>
      <c r="B5" s="742" t="s">
        <v>500</v>
      </c>
      <c r="C5" s="743"/>
      <c r="D5" s="44" t="s">
        <v>501</v>
      </c>
      <c r="E5" s="44" t="s">
        <v>502</v>
      </c>
      <c r="F5" s="44" t="s">
        <v>503</v>
      </c>
      <c r="G5" s="44"/>
      <c r="H5" s="44"/>
      <c r="I5" s="5" t="s">
        <v>504</v>
      </c>
      <c r="J5" s="5" t="s">
        <v>505</v>
      </c>
      <c r="K5" s="5" t="s">
        <v>506</v>
      </c>
      <c r="L5" s="5" t="s">
        <v>507</v>
      </c>
      <c r="M5" s="27"/>
      <c r="N5" s="15"/>
      <c r="O5" s="36"/>
      <c r="P5" s="36"/>
      <c r="Q5" s="15"/>
    </row>
    <row r="6" spans="1:17" s="2" customFormat="1" ht="159.75" customHeight="1" x14ac:dyDescent="0.2">
      <c r="A6" s="52"/>
      <c r="B6" s="744" t="s">
        <v>508</v>
      </c>
      <c r="C6" s="745"/>
      <c r="D6" s="45" t="s">
        <v>509</v>
      </c>
      <c r="E6" s="45"/>
      <c r="F6" s="45" t="s">
        <v>510</v>
      </c>
      <c r="G6" s="45"/>
      <c r="H6" s="45"/>
      <c r="I6" s="746" t="s">
        <v>511</v>
      </c>
      <c r="J6" s="748" t="s">
        <v>512</v>
      </c>
      <c r="K6" s="750" t="s">
        <v>513</v>
      </c>
      <c r="L6" s="752" t="s">
        <v>514</v>
      </c>
      <c r="M6" s="29" t="s">
        <v>515</v>
      </c>
      <c r="N6" s="14"/>
      <c r="O6" s="18"/>
      <c r="P6" s="18"/>
      <c r="Q6" s="14"/>
    </row>
    <row r="7" spans="1:17" s="2" customFormat="1" ht="21" customHeight="1" x14ac:dyDescent="0.25">
      <c r="A7" s="52"/>
      <c r="B7" s="52"/>
      <c r="C7" s="52"/>
      <c r="D7" s="46"/>
      <c r="E7" s="46"/>
      <c r="F7" s="46"/>
      <c r="G7" s="46"/>
      <c r="H7" s="46"/>
      <c r="I7" s="747"/>
      <c r="J7" s="749"/>
      <c r="K7" s="751"/>
      <c r="L7" s="753"/>
      <c r="M7" s="30">
        <f>COUNTA(N9:N64)</f>
        <v>13</v>
      </c>
      <c r="N7" s="14"/>
      <c r="O7" s="18"/>
      <c r="P7" s="18"/>
      <c r="Q7" s="14"/>
    </row>
    <row r="8" spans="1:17" s="2" customFormat="1" ht="73.5" customHeight="1" x14ac:dyDescent="0.25">
      <c r="A8" s="6" t="s">
        <v>516</v>
      </c>
      <c r="B8" s="9"/>
      <c r="C8" s="10" t="s">
        <v>517</v>
      </c>
      <c r="D8" s="48" t="s">
        <v>518</v>
      </c>
      <c r="E8" s="48"/>
      <c r="F8" s="9" t="s">
        <v>5</v>
      </c>
      <c r="G8" s="9" t="s">
        <v>419</v>
      </c>
      <c r="H8" s="9" t="s">
        <v>519</v>
      </c>
      <c r="I8" s="7"/>
      <c r="J8" s="7"/>
      <c r="K8" s="7"/>
      <c r="L8" s="8"/>
      <c r="M8" s="31" t="s">
        <v>520</v>
      </c>
      <c r="N8" s="20" t="s">
        <v>521</v>
      </c>
      <c r="O8" s="19" t="s">
        <v>522</v>
      </c>
      <c r="P8" s="19">
        <f>AVERAGE(P9:P64)</f>
        <v>0.38430769230769241</v>
      </c>
      <c r="Q8" s="20" t="s">
        <v>523</v>
      </c>
    </row>
    <row r="9" spans="1:17" s="2" customFormat="1" ht="42" hidden="1" customHeight="1" x14ac:dyDescent="0.25">
      <c r="A9" s="732" t="s">
        <v>524</v>
      </c>
      <c r="B9" s="755">
        <v>1</v>
      </c>
      <c r="C9" s="757" t="s">
        <v>525</v>
      </c>
      <c r="D9" s="53"/>
      <c r="E9" s="53"/>
      <c r="F9" s="53"/>
      <c r="G9" s="53"/>
      <c r="H9" s="53"/>
      <c r="I9" s="26"/>
      <c r="J9" s="26"/>
      <c r="K9" s="26"/>
      <c r="L9" s="26"/>
      <c r="M9" s="759"/>
      <c r="N9" s="14"/>
      <c r="O9" s="18"/>
      <c r="P9" s="18"/>
      <c r="Q9" s="14"/>
    </row>
    <row r="10" spans="1:17" s="2" customFormat="1" ht="36" hidden="1" customHeight="1" x14ac:dyDescent="0.25">
      <c r="A10" s="754"/>
      <c r="B10" s="756"/>
      <c r="C10" s="758"/>
      <c r="D10" s="53"/>
      <c r="E10" s="53"/>
      <c r="F10" s="53"/>
      <c r="G10" s="53"/>
      <c r="H10" s="53"/>
      <c r="I10" s="24"/>
      <c r="J10" s="23"/>
      <c r="K10" s="23"/>
      <c r="L10" s="25"/>
      <c r="M10" s="760"/>
      <c r="N10" s="14">
        <v>4</v>
      </c>
      <c r="O10" s="18">
        <f>IF(N10=1,0)+IF(N10=2,0.333)+IF(N10=3,0.666)+IF(N10=4,100%)</f>
        <v>1</v>
      </c>
      <c r="P10" s="18">
        <f>O10*Q10/100</f>
        <v>1</v>
      </c>
      <c r="Q10" s="14">
        <v>100</v>
      </c>
    </row>
    <row r="11" spans="1:17" s="2" customFormat="1" ht="42" hidden="1" customHeight="1" x14ac:dyDescent="0.25">
      <c r="A11" s="65" t="s">
        <v>524</v>
      </c>
      <c r="B11" s="67">
        <v>2</v>
      </c>
      <c r="C11" s="461" t="s">
        <v>526</v>
      </c>
      <c r="D11" s="53"/>
      <c r="E11" s="53"/>
      <c r="F11" s="53"/>
      <c r="G11" s="53"/>
      <c r="H11" s="53"/>
      <c r="I11" s="21"/>
      <c r="J11" s="26"/>
      <c r="K11" s="26"/>
      <c r="L11" s="26"/>
      <c r="M11" s="759"/>
      <c r="N11" s="14"/>
      <c r="O11" s="18"/>
      <c r="P11" s="18"/>
      <c r="Q11" s="14"/>
    </row>
    <row r="12" spans="1:17" s="2" customFormat="1" ht="60.75" customHeight="1" x14ac:dyDescent="0.25">
      <c r="A12" s="65" t="s">
        <v>524</v>
      </c>
      <c r="B12" s="68">
        <v>3</v>
      </c>
      <c r="C12" s="461" t="s">
        <v>311</v>
      </c>
      <c r="D12" s="53" t="s">
        <v>527</v>
      </c>
      <c r="E12" s="53"/>
      <c r="F12" s="53" t="s">
        <v>528</v>
      </c>
      <c r="G12" s="53"/>
      <c r="H12" s="53" t="s">
        <v>529</v>
      </c>
      <c r="I12" s="70"/>
      <c r="J12" s="47"/>
      <c r="K12" s="47"/>
      <c r="L12" s="462"/>
      <c r="M12" s="761"/>
      <c r="N12" s="14"/>
      <c r="O12" s="18"/>
      <c r="P12" s="18"/>
      <c r="Q12" s="14"/>
    </row>
    <row r="13" spans="1:17" s="2" customFormat="1" ht="24.95" customHeight="1" x14ac:dyDescent="0.25">
      <c r="A13" s="6" t="s">
        <v>317</v>
      </c>
      <c r="B13" s="9"/>
      <c r="C13" s="10"/>
      <c r="D13" s="9"/>
      <c r="E13" s="9"/>
      <c r="F13" s="9"/>
      <c r="G13" s="9"/>
      <c r="H13" s="9"/>
      <c r="I13" s="7"/>
      <c r="J13" s="7"/>
      <c r="K13" s="7"/>
      <c r="L13" s="8"/>
      <c r="M13" s="31" t="s">
        <v>520</v>
      </c>
      <c r="N13" s="20" t="s">
        <v>521</v>
      </c>
      <c r="O13" s="19" t="s">
        <v>522</v>
      </c>
      <c r="P13" s="19">
        <f>AVERAGE(P14:P71)</f>
        <v>0.33300000000000007</v>
      </c>
      <c r="Q13" s="20" t="s">
        <v>523</v>
      </c>
    </row>
    <row r="14" spans="1:17" s="3" customFormat="1" ht="91.5" customHeight="1" x14ac:dyDescent="0.25">
      <c r="A14" s="458" t="s">
        <v>530</v>
      </c>
      <c r="B14" s="459">
        <v>4</v>
      </c>
      <c r="C14" s="50" t="s">
        <v>531</v>
      </c>
      <c r="D14" s="55" t="s">
        <v>532</v>
      </c>
      <c r="E14" s="55"/>
      <c r="F14" s="55" t="s">
        <v>533</v>
      </c>
      <c r="G14" s="55"/>
      <c r="H14" s="55" t="s">
        <v>534</v>
      </c>
      <c r="I14" s="455"/>
      <c r="J14" s="455"/>
      <c r="K14" s="455"/>
      <c r="L14" s="455"/>
      <c r="M14" s="49"/>
      <c r="N14" s="16"/>
      <c r="O14" s="37"/>
      <c r="P14" s="37"/>
      <c r="Q14" s="14"/>
    </row>
    <row r="15" spans="1:17" s="3" customFormat="1" ht="36" customHeight="1" x14ac:dyDescent="0.25">
      <c r="A15" s="732" t="s">
        <v>530</v>
      </c>
      <c r="B15" s="734">
        <v>5</v>
      </c>
      <c r="C15" s="736"/>
      <c r="D15" s="54"/>
      <c r="E15" s="54"/>
      <c r="F15" s="54"/>
      <c r="G15" s="54"/>
      <c r="H15" s="54"/>
      <c r="I15" s="455"/>
      <c r="J15" s="455"/>
      <c r="K15" s="455"/>
      <c r="L15" s="455"/>
      <c r="M15" s="738"/>
      <c r="N15" s="16"/>
      <c r="O15" s="16"/>
      <c r="P15" s="16"/>
      <c r="Q15" s="16"/>
    </row>
    <row r="16" spans="1:17" s="3" customFormat="1" ht="36" customHeight="1" x14ac:dyDescent="0.25">
      <c r="A16" s="733"/>
      <c r="B16" s="735"/>
      <c r="C16" s="737"/>
      <c r="D16" s="54"/>
      <c r="E16" s="54"/>
      <c r="F16" s="54"/>
      <c r="G16" s="54"/>
      <c r="H16" s="54"/>
      <c r="I16" s="22"/>
      <c r="J16" s="23"/>
      <c r="K16" s="23"/>
      <c r="L16" s="25"/>
      <c r="M16" s="739"/>
      <c r="N16" s="16">
        <v>2</v>
      </c>
      <c r="O16" s="18">
        <f>IF(N16=1,0)+IF(N16=2,0.333)+IF(N16=3,0.666)+IF(N16=4,100%)</f>
        <v>0.33300000000000002</v>
      </c>
      <c r="P16" s="18">
        <f>O16*Q16/100</f>
        <v>0.33300000000000002</v>
      </c>
      <c r="Q16" s="14">
        <v>100</v>
      </c>
    </row>
    <row r="17" spans="1:17" s="2" customFormat="1" ht="42" customHeight="1" x14ac:dyDescent="0.25">
      <c r="A17" s="732" t="s">
        <v>530</v>
      </c>
      <c r="B17" s="755">
        <v>6</v>
      </c>
      <c r="C17" s="736"/>
      <c r="D17" s="54"/>
      <c r="E17" s="54"/>
      <c r="F17" s="54"/>
      <c r="G17" s="54"/>
      <c r="H17" s="54"/>
      <c r="I17" s="26"/>
      <c r="J17" s="26"/>
      <c r="K17" s="26"/>
      <c r="L17" s="26"/>
      <c r="M17" s="759"/>
      <c r="N17" s="14"/>
      <c r="O17" s="18"/>
      <c r="P17" s="18"/>
      <c r="Q17" s="14"/>
    </row>
    <row r="18" spans="1:17" s="2" customFormat="1" ht="36" customHeight="1" x14ac:dyDescent="0.25">
      <c r="A18" s="733"/>
      <c r="B18" s="756"/>
      <c r="C18" s="737"/>
      <c r="D18" s="54"/>
      <c r="E18" s="54"/>
      <c r="F18" s="54"/>
      <c r="G18" s="54"/>
      <c r="H18" s="54"/>
      <c r="I18" s="22"/>
      <c r="J18" s="23"/>
      <c r="K18" s="23"/>
      <c r="L18" s="25"/>
      <c r="M18" s="760"/>
      <c r="N18" s="14">
        <v>2</v>
      </c>
      <c r="O18" s="18">
        <f>IF(N18=1,0)+IF(N18=2,0.333)+IF(N18=3,0.666)+IF(N18=4,100%)</f>
        <v>0.33300000000000002</v>
      </c>
      <c r="P18" s="18">
        <f>O18*Q18/100</f>
        <v>0.33300000000000002</v>
      </c>
      <c r="Q18" s="14">
        <v>100</v>
      </c>
    </row>
    <row r="19" spans="1:17" s="2" customFormat="1" ht="24.95" customHeight="1" x14ac:dyDescent="0.25">
      <c r="A19" s="6" t="s">
        <v>535</v>
      </c>
      <c r="B19" s="9"/>
      <c r="C19" s="10"/>
      <c r="D19" s="9"/>
      <c r="E19" s="9"/>
      <c r="F19" s="9"/>
      <c r="G19" s="9"/>
      <c r="H19" s="9"/>
      <c r="I19" s="7"/>
      <c r="J19" s="7"/>
      <c r="K19" s="7"/>
      <c r="L19" s="8"/>
      <c r="M19" s="31" t="s">
        <v>520</v>
      </c>
      <c r="N19" s="20" t="s">
        <v>521</v>
      </c>
      <c r="O19" s="19" t="s">
        <v>522</v>
      </c>
      <c r="P19" s="19">
        <f>AVERAGE(P20:P78)</f>
        <v>0.33300000000000002</v>
      </c>
      <c r="Q19" s="20" t="s">
        <v>523</v>
      </c>
    </row>
    <row r="20" spans="1:17" s="2" customFormat="1" ht="48.75" customHeight="1" x14ac:dyDescent="0.25">
      <c r="A20" s="732" t="s">
        <v>536</v>
      </c>
      <c r="B20" s="755">
        <v>7</v>
      </c>
      <c r="C20" s="736" t="s">
        <v>343</v>
      </c>
      <c r="D20" s="54" t="s">
        <v>537</v>
      </c>
      <c r="E20" s="54"/>
      <c r="F20" s="57" t="s">
        <v>538</v>
      </c>
      <c r="G20" s="57"/>
      <c r="H20" s="57" t="s">
        <v>539</v>
      </c>
      <c r="I20" s="461"/>
      <c r="J20" s="26"/>
      <c r="K20" s="26"/>
      <c r="L20" s="26"/>
      <c r="M20" s="759"/>
      <c r="N20" s="14"/>
      <c r="O20" s="18"/>
      <c r="P20" s="18"/>
      <c r="Q20" s="14"/>
    </row>
    <row r="21" spans="1:17" s="2" customFormat="1" ht="48.75" customHeight="1" x14ac:dyDescent="0.25">
      <c r="A21" s="733"/>
      <c r="B21" s="762"/>
      <c r="C21" s="763"/>
      <c r="D21" s="54" t="s">
        <v>537</v>
      </c>
      <c r="E21" s="54"/>
      <c r="F21" s="58" t="s">
        <v>540</v>
      </c>
      <c r="G21" s="58"/>
      <c r="H21" s="58"/>
      <c r="I21" s="47"/>
      <c r="J21" s="47"/>
      <c r="K21" s="47"/>
      <c r="L21" s="462"/>
      <c r="M21" s="761"/>
      <c r="N21" s="14"/>
      <c r="O21" s="18"/>
      <c r="P21" s="18"/>
      <c r="Q21" s="14"/>
    </row>
    <row r="22" spans="1:17" s="2" customFormat="1" ht="48.75" customHeight="1" x14ac:dyDescent="0.25">
      <c r="A22" s="733"/>
      <c r="B22" s="762"/>
      <c r="C22" s="763"/>
      <c r="D22" s="54" t="s">
        <v>527</v>
      </c>
      <c r="E22" s="54"/>
      <c r="F22" s="57" t="s">
        <v>541</v>
      </c>
      <c r="G22" s="57"/>
      <c r="H22" s="57" t="s">
        <v>542</v>
      </c>
      <c r="I22" s="47"/>
      <c r="J22" s="47"/>
      <c r="K22" s="47"/>
      <c r="L22" s="462"/>
      <c r="M22" s="761"/>
      <c r="N22" s="14"/>
      <c r="O22" s="18"/>
      <c r="P22" s="18"/>
      <c r="Q22" s="14"/>
    </row>
    <row r="23" spans="1:17" s="2" customFormat="1" ht="64.5" customHeight="1" x14ac:dyDescent="0.25">
      <c r="A23" s="733"/>
      <c r="B23" s="762"/>
      <c r="C23" s="763"/>
      <c r="D23" s="54" t="s">
        <v>537</v>
      </c>
      <c r="E23" s="54"/>
      <c r="F23" s="58" t="s">
        <v>543</v>
      </c>
      <c r="G23" s="58"/>
      <c r="H23" s="58"/>
      <c r="I23" s="47"/>
      <c r="J23" s="47"/>
      <c r="K23" s="47"/>
      <c r="L23" s="462"/>
      <c r="M23" s="761"/>
      <c r="N23" s="14"/>
      <c r="O23" s="18"/>
      <c r="P23" s="18"/>
      <c r="Q23" s="14"/>
    </row>
    <row r="24" spans="1:17" s="2" customFormat="1" ht="37.5" customHeight="1" x14ac:dyDescent="0.25">
      <c r="A24" s="732" t="s">
        <v>536</v>
      </c>
      <c r="B24" s="755">
        <v>8</v>
      </c>
      <c r="C24" s="736" t="s">
        <v>544</v>
      </c>
      <c r="D24" s="54" t="s">
        <v>537</v>
      </c>
      <c r="E24" s="54"/>
      <c r="F24" s="57" t="s">
        <v>545</v>
      </c>
      <c r="G24" s="57"/>
      <c r="H24" s="57" t="s">
        <v>546</v>
      </c>
      <c r="I24" s="461"/>
      <c r="J24" s="26"/>
      <c r="K24" s="26"/>
      <c r="L24" s="26"/>
      <c r="M24" s="759"/>
      <c r="N24" s="14"/>
      <c r="O24" s="18"/>
      <c r="P24" s="18"/>
      <c r="Q24" s="14"/>
    </row>
    <row r="25" spans="1:17" s="2" customFormat="1" ht="85.5" customHeight="1" x14ac:dyDescent="0.25">
      <c r="A25" s="733"/>
      <c r="B25" s="762"/>
      <c r="C25" s="763"/>
      <c r="D25" s="54" t="s">
        <v>537</v>
      </c>
      <c r="E25" s="54"/>
      <c r="F25" s="57" t="s">
        <v>547</v>
      </c>
      <c r="G25" s="57"/>
      <c r="H25" s="57" t="s">
        <v>548</v>
      </c>
      <c r="I25" s="47"/>
      <c r="J25" s="47"/>
      <c r="K25" s="47"/>
      <c r="L25" s="462"/>
      <c r="M25" s="761"/>
      <c r="N25" s="14"/>
      <c r="O25" s="18"/>
      <c r="P25" s="18"/>
      <c r="Q25" s="14"/>
    </row>
    <row r="26" spans="1:17" s="2" customFormat="1" ht="37.5" customHeight="1" x14ac:dyDescent="0.25">
      <c r="A26" s="733"/>
      <c r="B26" s="762"/>
      <c r="C26" s="763"/>
      <c r="D26" s="54" t="s">
        <v>537</v>
      </c>
      <c r="E26" s="54"/>
      <c r="F26" s="57" t="s">
        <v>549</v>
      </c>
      <c r="G26" s="57"/>
      <c r="H26" s="57" t="s">
        <v>550</v>
      </c>
      <c r="I26" s="47"/>
      <c r="J26" s="47"/>
      <c r="K26" s="47"/>
      <c r="L26" s="462"/>
      <c r="M26" s="761"/>
      <c r="N26" s="14"/>
      <c r="O26" s="18"/>
      <c r="P26" s="18"/>
      <c r="Q26" s="14"/>
    </row>
    <row r="27" spans="1:17" s="2" customFormat="1" ht="37.5" customHeight="1" x14ac:dyDescent="0.25">
      <c r="A27" s="733"/>
      <c r="B27" s="762"/>
      <c r="C27" s="763"/>
      <c r="D27" s="54" t="s">
        <v>537</v>
      </c>
      <c r="E27" s="54"/>
      <c r="F27" s="57" t="s">
        <v>551</v>
      </c>
      <c r="G27" s="57"/>
      <c r="H27" s="57" t="s">
        <v>552</v>
      </c>
      <c r="I27" s="47"/>
      <c r="J27" s="47"/>
      <c r="K27" s="47"/>
      <c r="L27" s="462"/>
      <c r="M27" s="761"/>
      <c r="N27" s="14"/>
      <c r="O27" s="18"/>
      <c r="P27" s="18"/>
      <c r="Q27" s="14"/>
    </row>
    <row r="28" spans="1:17" s="2" customFormat="1" ht="37.5" customHeight="1" x14ac:dyDescent="0.25">
      <c r="A28" s="733"/>
      <c r="B28" s="762"/>
      <c r="C28" s="763"/>
      <c r="D28" s="54" t="s">
        <v>537</v>
      </c>
      <c r="E28" s="54"/>
      <c r="F28" s="57" t="s">
        <v>553</v>
      </c>
      <c r="G28" s="57"/>
      <c r="H28" s="57" t="s">
        <v>552</v>
      </c>
      <c r="I28" s="47"/>
      <c r="J28" s="47"/>
      <c r="K28" s="47"/>
      <c r="L28" s="462"/>
      <c r="M28" s="761"/>
      <c r="N28" s="14"/>
      <c r="O28" s="18"/>
      <c r="P28" s="18"/>
      <c r="Q28" s="14"/>
    </row>
    <row r="29" spans="1:17" s="2" customFormat="1" ht="37.5" customHeight="1" x14ac:dyDescent="0.25">
      <c r="A29" s="733"/>
      <c r="B29" s="762"/>
      <c r="C29" s="763"/>
      <c r="D29" s="54" t="s">
        <v>537</v>
      </c>
      <c r="E29" s="54"/>
      <c r="F29" s="57" t="s">
        <v>554</v>
      </c>
      <c r="G29" s="57"/>
      <c r="H29" s="57" t="s">
        <v>555</v>
      </c>
      <c r="I29" s="47"/>
      <c r="J29" s="47"/>
      <c r="K29" s="47"/>
      <c r="L29" s="462"/>
      <c r="M29" s="761"/>
      <c r="N29" s="14"/>
      <c r="O29" s="18"/>
      <c r="P29" s="18"/>
      <c r="Q29" s="14"/>
    </row>
    <row r="30" spans="1:17" s="2" customFormat="1" ht="37.5" customHeight="1" x14ac:dyDescent="0.25">
      <c r="A30" s="733"/>
      <c r="B30" s="762"/>
      <c r="C30" s="763"/>
      <c r="D30" s="54" t="s">
        <v>537</v>
      </c>
      <c r="E30" s="54"/>
      <c r="F30" s="57" t="s">
        <v>556</v>
      </c>
      <c r="G30" s="57"/>
      <c r="H30" s="57" t="s">
        <v>557</v>
      </c>
      <c r="I30" s="47"/>
      <c r="J30" s="47"/>
      <c r="K30" s="47"/>
      <c r="L30" s="462"/>
      <c r="M30" s="761"/>
      <c r="N30" s="14"/>
      <c r="O30" s="18"/>
      <c r="P30" s="18"/>
      <c r="Q30" s="14"/>
    </row>
    <row r="31" spans="1:17" s="2" customFormat="1" ht="37.5" customHeight="1" x14ac:dyDescent="0.25">
      <c r="A31" s="733"/>
      <c r="B31" s="762"/>
      <c r="C31" s="763"/>
      <c r="D31" s="54" t="s">
        <v>537</v>
      </c>
      <c r="E31" s="54"/>
      <c r="F31" s="57" t="s">
        <v>558</v>
      </c>
      <c r="G31" s="57"/>
      <c r="H31" s="57" t="s">
        <v>559</v>
      </c>
      <c r="I31" s="47"/>
      <c r="J31" s="47"/>
      <c r="K31" s="47"/>
      <c r="L31" s="462"/>
      <c r="M31" s="761"/>
      <c r="N31" s="14"/>
      <c r="O31" s="18"/>
      <c r="P31" s="18"/>
      <c r="Q31" s="14"/>
    </row>
    <row r="32" spans="1:17" ht="120.75" customHeight="1" x14ac:dyDescent="0.2">
      <c r="A32" s="754"/>
      <c r="B32" s="762"/>
      <c r="C32" s="763"/>
      <c r="D32" s="54" t="s">
        <v>537</v>
      </c>
      <c r="E32" s="54"/>
      <c r="F32" s="57" t="s">
        <v>560</v>
      </c>
      <c r="G32" s="57"/>
      <c r="H32" s="57" t="s">
        <v>561</v>
      </c>
      <c r="I32" s="23"/>
      <c r="J32" s="23"/>
      <c r="K32" s="23"/>
      <c r="L32" s="25"/>
      <c r="M32" s="760"/>
      <c r="N32" s="14">
        <v>2</v>
      </c>
      <c r="O32" s="18">
        <f>IF(N32=1,0)+IF(N32=2,0.333)+IF(N32=3,0.666)+IF(N32=4,100%)</f>
        <v>0.33300000000000002</v>
      </c>
      <c r="P32" s="18">
        <f>O32*Q32/100</f>
        <v>0.33300000000000002</v>
      </c>
      <c r="Q32" s="14">
        <v>100</v>
      </c>
    </row>
    <row r="33" spans="1:17" s="2" customFormat="1" ht="69" customHeight="1" x14ac:dyDescent="0.25">
      <c r="A33" s="732" t="s">
        <v>536</v>
      </c>
      <c r="B33" s="755">
        <v>9</v>
      </c>
      <c r="C33" s="736" t="s">
        <v>562</v>
      </c>
      <c r="D33" s="54"/>
      <c r="E33" s="54"/>
      <c r="F33" s="764" t="s">
        <v>563</v>
      </c>
      <c r="G33" s="463"/>
      <c r="H33" s="463" t="s">
        <v>564</v>
      </c>
      <c r="I33" s="461"/>
      <c r="J33" s="26"/>
      <c r="K33" s="26"/>
      <c r="L33" s="26"/>
      <c r="M33" s="759"/>
      <c r="N33" s="14"/>
      <c r="O33" s="18"/>
      <c r="P33" s="18"/>
      <c r="Q33" s="14"/>
    </row>
    <row r="34" spans="1:17" s="2" customFormat="1" ht="69" customHeight="1" x14ac:dyDescent="0.25">
      <c r="A34" s="733"/>
      <c r="B34" s="762"/>
      <c r="C34" s="763"/>
      <c r="D34" s="54"/>
      <c r="E34" s="54"/>
      <c r="F34" s="764"/>
      <c r="G34" s="463"/>
      <c r="H34" s="463" t="s">
        <v>565</v>
      </c>
      <c r="I34" s="47"/>
      <c r="J34" s="47"/>
      <c r="K34" s="47"/>
      <c r="L34" s="462"/>
      <c r="M34" s="761"/>
      <c r="N34" s="14"/>
      <c r="O34" s="18"/>
      <c r="P34" s="18"/>
      <c r="Q34" s="14"/>
    </row>
    <row r="35" spans="1:17" s="2" customFormat="1" ht="69" customHeight="1" x14ac:dyDescent="0.25">
      <c r="A35" s="733"/>
      <c r="B35" s="762"/>
      <c r="C35" s="763"/>
      <c r="D35" s="54"/>
      <c r="E35" s="54"/>
      <c r="F35" s="59" t="s">
        <v>566</v>
      </c>
      <c r="G35" s="59"/>
      <c r="H35" s="59" t="s">
        <v>567</v>
      </c>
      <c r="I35" s="47"/>
      <c r="J35" s="47"/>
      <c r="K35" s="47"/>
      <c r="L35" s="462"/>
      <c r="M35" s="761"/>
      <c r="N35" s="14"/>
      <c r="O35" s="18"/>
      <c r="P35" s="18"/>
      <c r="Q35" s="14"/>
    </row>
    <row r="36" spans="1:17" s="2" customFormat="1" ht="69" customHeight="1" x14ac:dyDescent="0.25">
      <c r="A36" s="733"/>
      <c r="B36" s="762"/>
      <c r="C36" s="763"/>
      <c r="D36" s="54"/>
      <c r="E36" s="54"/>
      <c r="F36" s="57" t="s">
        <v>568</v>
      </c>
      <c r="G36" s="57"/>
      <c r="H36" s="57" t="s">
        <v>569</v>
      </c>
      <c r="I36" s="47"/>
      <c r="J36" s="47"/>
      <c r="K36" s="47"/>
      <c r="L36" s="462"/>
      <c r="M36" s="761"/>
      <c r="N36" s="14"/>
      <c r="O36" s="18"/>
      <c r="P36" s="18"/>
      <c r="Q36" s="14"/>
    </row>
    <row r="37" spans="1:17" s="2" customFormat="1" ht="69" customHeight="1" x14ac:dyDescent="0.25">
      <c r="A37" s="733"/>
      <c r="B37" s="762"/>
      <c r="C37" s="763"/>
      <c r="D37" s="54"/>
      <c r="E37" s="54"/>
      <c r="F37" s="60" t="s">
        <v>570</v>
      </c>
      <c r="G37" s="60"/>
      <c r="H37" s="59" t="s">
        <v>571</v>
      </c>
      <c r="I37" s="47"/>
      <c r="J37" s="47"/>
      <c r="K37" s="47"/>
      <c r="L37" s="462"/>
      <c r="M37" s="761"/>
      <c r="N37" s="14"/>
      <c r="O37" s="18"/>
      <c r="P37" s="18"/>
      <c r="Q37" s="14"/>
    </row>
    <row r="38" spans="1:17" ht="46.5" customHeight="1" x14ac:dyDescent="0.2">
      <c r="A38" s="754"/>
      <c r="B38" s="756"/>
      <c r="C38" s="737"/>
      <c r="D38" s="54"/>
      <c r="E38" s="54"/>
      <c r="F38" s="57" t="s">
        <v>572</v>
      </c>
      <c r="G38" s="57"/>
      <c r="H38" s="57" t="s">
        <v>571</v>
      </c>
      <c r="I38" s="23"/>
      <c r="J38" s="23"/>
      <c r="K38" s="23"/>
      <c r="L38" s="25"/>
      <c r="M38" s="760"/>
      <c r="N38" s="14">
        <v>2</v>
      </c>
      <c r="O38" s="18">
        <f>IF(N38=1,0)+IF(N38=2,0.333)+IF(N38=3,0.666)+IF(N38=4,100%)</f>
        <v>0.33300000000000002</v>
      </c>
      <c r="P38" s="18">
        <f>O38*Q38/100</f>
        <v>0.33300000000000002</v>
      </c>
      <c r="Q38" s="14">
        <v>100</v>
      </c>
    </row>
    <row r="39" spans="1:17" s="2" customFormat="1" ht="57" customHeight="1" x14ac:dyDescent="0.25">
      <c r="A39" s="732" t="s">
        <v>536</v>
      </c>
      <c r="B39" s="755">
        <v>10</v>
      </c>
      <c r="C39" s="736" t="s">
        <v>573</v>
      </c>
      <c r="D39" s="54"/>
      <c r="E39" s="54"/>
      <c r="F39" s="59" t="s">
        <v>574</v>
      </c>
      <c r="G39" s="59"/>
      <c r="H39" s="59" t="s">
        <v>575</v>
      </c>
      <c r="I39" s="461"/>
      <c r="J39" s="26"/>
      <c r="K39" s="26"/>
      <c r="L39" s="26"/>
      <c r="M39" s="759"/>
      <c r="N39" s="14"/>
      <c r="O39" s="18"/>
      <c r="P39" s="18"/>
      <c r="Q39" s="14"/>
    </row>
    <row r="40" spans="1:17" s="2" customFormat="1" ht="57" customHeight="1" x14ac:dyDescent="0.25">
      <c r="A40" s="733"/>
      <c r="B40" s="762"/>
      <c r="C40" s="763"/>
      <c r="D40" s="54"/>
      <c r="E40" s="54"/>
      <c r="F40" s="57" t="s">
        <v>576</v>
      </c>
      <c r="G40" s="57"/>
      <c r="H40" s="57" t="s">
        <v>577</v>
      </c>
      <c r="I40" s="47"/>
      <c r="J40" s="47"/>
      <c r="K40" s="47"/>
      <c r="L40" s="462"/>
      <c r="M40" s="761"/>
      <c r="N40" s="14"/>
      <c r="O40" s="18"/>
      <c r="P40" s="18"/>
      <c r="Q40" s="14"/>
    </row>
    <row r="41" spans="1:17" s="2" customFormat="1" ht="57" customHeight="1" x14ac:dyDescent="0.25">
      <c r="A41" s="733"/>
      <c r="B41" s="762"/>
      <c r="C41" s="763"/>
      <c r="D41" s="54"/>
      <c r="E41" s="54"/>
      <c r="F41" s="59" t="s">
        <v>578</v>
      </c>
      <c r="G41" s="59"/>
      <c r="H41" s="59" t="s">
        <v>579</v>
      </c>
      <c r="I41" s="47"/>
      <c r="J41" s="47"/>
      <c r="K41" s="47"/>
      <c r="L41" s="462"/>
      <c r="M41" s="761"/>
      <c r="N41" s="14"/>
      <c r="O41" s="18"/>
      <c r="P41" s="18"/>
      <c r="Q41" s="14"/>
    </row>
    <row r="42" spans="1:17" s="2" customFormat="1" ht="57" customHeight="1" x14ac:dyDescent="0.25">
      <c r="A42" s="733"/>
      <c r="B42" s="762"/>
      <c r="C42" s="763"/>
      <c r="D42" s="54"/>
      <c r="E42" s="54"/>
      <c r="F42" s="57" t="s">
        <v>580</v>
      </c>
      <c r="G42" s="57"/>
      <c r="H42" s="57" t="s">
        <v>581</v>
      </c>
      <c r="I42" s="47"/>
      <c r="J42" s="47"/>
      <c r="K42" s="47"/>
      <c r="L42" s="462"/>
      <c r="M42" s="761"/>
      <c r="N42" s="14"/>
      <c r="O42" s="18"/>
      <c r="P42" s="18"/>
      <c r="Q42" s="14"/>
    </row>
    <row r="43" spans="1:17" ht="45.75" customHeight="1" x14ac:dyDescent="0.2">
      <c r="A43" s="754"/>
      <c r="B43" s="756"/>
      <c r="C43" s="737"/>
      <c r="D43" s="54"/>
      <c r="E43" s="54"/>
      <c r="F43" s="59" t="s">
        <v>582</v>
      </c>
      <c r="G43" s="59"/>
      <c r="H43" s="59" t="s">
        <v>583</v>
      </c>
      <c r="I43" s="23"/>
      <c r="J43" s="23"/>
      <c r="K43" s="23"/>
      <c r="L43" s="25"/>
      <c r="M43" s="760"/>
      <c r="N43" s="14">
        <v>2</v>
      </c>
      <c r="O43" s="18">
        <f>IF(N43=1,0)+IF(N43=2,0.333)+IF(N43=3,0.666)+IF(N43=4,100%)</f>
        <v>0.33300000000000002</v>
      </c>
      <c r="P43" s="18">
        <f>O43*Q43/100</f>
        <v>0.33300000000000002</v>
      </c>
      <c r="Q43" s="14">
        <v>100</v>
      </c>
    </row>
    <row r="44" spans="1:17" s="2" customFormat="1" ht="57.75" customHeight="1" x14ac:dyDescent="0.25">
      <c r="A44" s="732" t="s">
        <v>536</v>
      </c>
      <c r="B44" s="755">
        <v>11</v>
      </c>
      <c r="C44" s="765" t="s">
        <v>23</v>
      </c>
      <c r="D44" s="54"/>
      <c r="E44" s="54"/>
      <c r="F44" s="57" t="s">
        <v>584</v>
      </c>
      <c r="G44" s="57"/>
      <c r="H44" s="61" t="s">
        <v>585</v>
      </c>
      <c r="I44" s="461"/>
      <c r="J44" s="26"/>
      <c r="K44" s="26"/>
      <c r="L44" s="26"/>
      <c r="M44" s="759"/>
      <c r="N44" s="14"/>
      <c r="O44" s="18"/>
      <c r="P44" s="18"/>
      <c r="Q44" s="14"/>
    </row>
    <row r="45" spans="1:17" s="2" customFormat="1" ht="46.5" customHeight="1" x14ac:dyDescent="0.25">
      <c r="A45" s="733"/>
      <c r="B45" s="762"/>
      <c r="C45" s="766"/>
      <c r="D45" s="54"/>
      <c r="E45" s="54"/>
      <c r="F45" s="60" t="s">
        <v>586</v>
      </c>
      <c r="G45" s="60"/>
      <c r="H45" s="60" t="s">
        <v>587</v>
      </c>
      <c r="I45" s="23"/>
      <c r="J45" s="23"/>
      <c r="K45" s="23"/>
      <c r="L45" s="25"/>
      <c r="M45" s="761"/>
      <c r="N45" s="14">
        <v>2</v>
      </c>
      <c r="O45" s="18">
        <f>IF(N45=1,0)+IF(N45=2,0.333)+IF(N45=3,0.666)+IF(N45=4,100%)</f>
        <v>0.33300000000000002</v>
      </c>
      <c r="P45" s="18">
        <f>O45*Q45/100</f>
        <v>0.33300000000000002</v>
      </c>
      <c r="Q45" s="14">
        <v>100</v>
      </c>
    </row>
    <row r="46" spans="1:17" s="2" customFormat="1" ht="46.5" customHeight="1" x14ac:dyDescent="0.25">
      <c r="A46" s="733" t="s">
        <v>588</v>
      </c>
      <c r="B46" s="762">
        <v>12</v>
      </c>
      <c r="C46" s="766" t="s">
        <v>443</v>
      </c>
      <c r="D46" s="768" t="s">
        <v>527</v>
      </c>
      <c r="E46" s="54"/>
      <c r="F46" s="770" t="s">
        <v>589</v>
      </c>
      <c r="G46" s="60" t="s">
        <v>39</v>
      </c>
      <c r="H46" s="60" t="s">
        <v>590</v>
      </c>
      <c r="I46" s="23"/>
      <c r="J46" s="23"/>
      <c r="K46" s="23"/>
      <c r="L46" s="25"/>
      <c r="M46" s="761"/>
      <c r="N46" s="14"/>
      <c r="O46" s="18"/>
      <c r="P46" s="18"/>
      <c r="Q46" s="14"/>
    </row>
    <row r="47" spans="1:17" s="2" customFormat="1" ht="46.5" customHeight="1" x14ac:dyDescent="0.25">
      <c r="A47" s="733"/>
      <c r="B47" s="762"/>
      <c r="C47" s="766"/>
      <c r="D47" s="769"/>
      <c r="E47" s="54"/>
      <c r="F47" s="771"/>
      <c r="G47" s="60" t="s">
        <v>61</v>
      </c>
      <c r="H47" s="60" t="s">
        <v>591</v>
      </c>
      <c r="I47" s="23"/>
      <c r="J47" s="23"/>
      <c r="K47" s="23"/>
      <c r="L47" s="25"/>
      <c r="M47" s="761"/>
      <c r="N47" s="14"/>
      <c r="O47" s="18"/>
      <c r="P47" s="18"/>
      <c r="Q47" s="14"/>
    </row>
    <row r="48" spans="1:17" s="2" customFormat="1" ht="46.5" customHeight="1" x14ac:dyDescent="0.25">
      <c r="A48" s="733"/>
      <c r="B48" s="762"/>
      <c r="C48" s="766"/>
      <c r="D48" s="768" t="s">
        <v>527</v>
      </c>
      <c r="E48" s="54"/>
      <c r="F48" s="62" t="s">
        <v>592</v>
      </c>
      <c r="G48" s="60"/>
      <c r="H48" s="69" t="s">
        <v>593</v>
      </c>
      <c r="I48" s="23"/>
      <c r="J48" s="23"/>
      <c r="K48" s="23"/>
      <c r="L48" s="25"/>
      <c r="M48" s="761"/>
      <c r="N48" s="14"/>
      <c r="O48" s="18"/>
      <c r="P48" s="18"/>
      <c r="Q48" s="14"/>
    </row>
    <row r="49" spans="1:17" s="2" customFormat="1" ht="74.25" customHeight="1" x14ac:dyDescent="0.25">
      <c r="A49" s="733"/>
      <c r="B49" s="762"/>
      <c r="C49" s="766"/>
      <c r="D49" s="769"/>
      <c r="E49" s="54"/>
      <c r="F49" s="62" t="s">
        <v>594</v>
      </c>
      <c r="G49" s="60"/>
      <c r="H49" s="62" t="s">
        <v>595</v>
      </c>
      <c r="I49" s="23"/>
      <c r="J49" s="23"/>
      <c r="K49" s="23"/>
      <c r="L49" s="25"/>
      <c r="M49" s="761"/>
      <c r="N49" s="14"/>
      <c r="O49" s="18"/>
      <c r="P49" s="18"/>
      <c r="Q49" s="14"/>
    </row>
    <row r="50" spans="1:17" s="2" customFormat="1" ht="46.5" customHeight="1" x14ac:dyDescent="0.25">
      <c r="A50" s="733"/>
      <c r="B50" s="762"/>
      <c r="C50" s="766"/>
      <c r="D50" s="54" t="s">
        <v>527</v>
      </c>
      <c r="E50" s="54"/>
      <c r="F50" s="62" t="s">
        <v>596</v>
      </c>
      <c r="G50" s="60"/>
      <c r="H50" s="62" t="s">
        <v>597</v>
      </c>
      <c r="I50" s="23"/>
      <c r="J50" s="23"/>
      <c r="K50" s="23"/>
      <c r="L50" s="25"/>
      <c r="M50" s="761"/>
      <c r="N50" s="14"/>
      <c r="O50" s="18"/>
      <c r="P50" s="18"/>
      <c r="Q50" s="14"/>
    </row>
    <row r="51" spans="1:17" s="2" customFormat="1" ht="46.5" customHeight="1" x14ac:dyDescent="0.25">
      <c r="A51" s="733"/>
      <c r="B51" s="762"/>
      <c r="C51" s="766"/>
      <c r="D51" s="54" t="s">
        <v>527</v>
      </c>
      <c r="E51" s="54"/>
      <c r="F51" s="62" t="s">
        <v>598</v>
      </c>
      <c r="G51" s="60"/>
      <c r="H51" s="62" t="s">
        <v>599</v>
      </c>
      <c r="I51" s="23"/>
      <c r="J51" s="23"/>
      <c r="K51" s="23"/>
      <c r="L51" s="25"/>
      <c r="M51" s="761"/>
      <c r="N51" s="14"/>
      <c r="O51" s="18"/>
      <c r="P51" s="18"/>
      <c r="Q51" s="14"/>
    </row>
    <row r="52" spans="1:17" s="2" customFormat="1" ht="46.5" customHeight="1" x14ac:dyDescent="0.25">
      <c r="A52" s="733"/>
      <c r="B52" s="762"/>
      <c r="C52" s="766"/>
      <c r="D52" s="54" t="s">
        <v>600</v>
      </c>
      <c r="E52" s="54"/>
      <c r="F52" s="62" t="s">
        <v>601</v>
      </c>
      <c r="G52" s="60"/>
      <c r="H52" s="62" t="s">
        <v>602</v>
      </c>
      <c r="I52" s="23"/>
      <c r="J52" s="23"/>
      <c r="K52" s="23"/>
      <c r="L52" s="25"/>
      <c r="M52" s="761"/>
      <c r="N52" s="14"/>
      <c r="O52" s="18"/>
      <c r="P52" s="18"/>
      <c r="Q52" s="14"/>
    </row>
    <row r="53" spans="1:17" s="2" customFormat="1" ht="46.5" customHeight="1" x14ac:dyDescent="0.25">
      <c r="A53" s="733"/>
      <c r="B53" s="762"/>
      <c r="C53" s="766"/>
      <c r="D53" s="54" t="s">
        <v>527</v>
      </c>
      <c r="E53" s="54"/>
      <c r="F53" s="62" t="s">
        <v>603</v>
      </c>
      <c r="G53" s="60"/>
      <c r="H53" s="62" t="s">
        <v>604</v>
      </c>
      <c r="I53" s="23"/>
      <c r="J53" s="23"/>
      <c r="K53" s="23"/>
      <c r="L53" s="25"/>
      <c r="M53" s="761"/>
      <c r="N53" s="14"/>
      <c r="O53" s="18"/>
      <c r="P53" s="18"/>
      <c r="Q53" s="14"/>
    </row>
    <row r="54" spans="1:17" s="2" customFormat="1" ht="46.5" customHeight="1" x14ac:dyDescent="0.25">
      <c r="A54" s="733"/>
      <c r="B54" s="762"/>
      <c r="C54" s="766"/>
      <c r="D54" s="54" t="s">
        <v>537</v>
      </c>
      <c r="E54" s="54"/>
      <c r="F54" s="62" t="s">
        <v>605</v>
      </c>
      <c r="G54" s="60"/>
      <c r="H54" s="62" t="s">
        <v>606</v>
      </c>
      <c r="I54" s="23"/>
      <c r="J54" s="23"/>
      <c r="K54" s="23"/>
      <c r="L54" s="25"/>
      <c r="M54" s="761"/>
      <c r="N54" s="14"/>
      <c r="O54" s="18"/>
      <c r="P54" s="18"/>
      <c r="Q54" s="14"/>
    </row>
    <row r="55" spans="1:17" s="2" customFormat="1" ht="46.5" customHeight="1" x14ac:dyDescent="0.25">
      <c r="A55" s="733"/>
      <c r="B55" s="762"/>
      <c r="C55" s="766"/>
      <c r="D55" s="54" t="s">
        <v>527</v>
      </c>
      <c r="E55" s="54"/>
      <c r="F55" s="62" t="s">
        <v>607</v>
      </c>
      <c r="G55" s="60"/>
      <c r="H55" s="62" t="s">
        <v>608</v>
      </c>
      <c r="I55" s="23"/>
      <c r="J55" s="23"/>
      <c r="K55" s="23"/>
      <c r="L55" s="25"/>
      <c r="M55" s="761"/>
      <c r="N55" s="14"/>
      <c r="O55" s="18"/>
      <c r="P55" s="18"/>
      <c r="Q55" s="14"/>
    </row>
    <row r="56" spans="1:17" s="2" customFormat="1" ht="46.5" customHeight="1" x14ac:dyDescent="0.25">
      <c r="A56" s="733"/>
      <c r="B56" s="762"/>
      <c r="C56" s="766"/>
      <c r="D56" s="54" t="s">
        <v>537</v>
      </c>
      <c r="E56" s="54"/>
      <c r="F56" s="62" t="s">
        <v>609</v>
      </c>
      <c r="G56" s="60"/>
      <c r="H56" s="62" t="s">
        <v>610</v>
      </c>
      <c r="I56" s="23"/>
      <c r="J56" s="23"/>
      <c r="K56" s="23"/>
      <c r="L56" s="25"/>
      <c r="M56" s="761"/>
      <c r="N56" s="14"/>
      <c r="O56" s="18"/>
      <c r="P56" s="18"/>
      <c r="Q56" s="14"/>
    </row>
    <row r="57" spans="1:17" s="2" customFormat="1" ht="62.25" customHeight="1" x14ac:dyDescent="0.25">
      <c r="A57" s="754"/>
      <c r="B57" s="756"/>
      <c r="C57" s="767"/>
      <c r="D57" s="54" t="s">
        <v>527</v>
      </c>
      <c r="E57" s="54"/>
      <c r="F57" s="62" t="s">
        <v>611</v>
      </c>
      <c r="G57" s="60"/>
      <c r="H57" s="62" t="s">
        <v>612</v>
      </c>
      <c r="I57" s="23"/>
      <c r="J57" s="23"/>
      <c r="K57" s="23"/>
      <c r="L57" s="25"/>
      <c r="M57" s="760"/>
      <c r="N57" s="14">
        <v>2</v>
      </c>
      <c r="O57" s="18">
        <f>IF(N57=1,0)+IF(N57=2,0.333)+IF(N57=3,0.666)+IF(N57=4,100%)</f>
        <v>0.33300000000000002</v>
      </c>
      <c r="P57" s="18">
        <f>O57*Q57/100</f>
        <v>0.33300000000000002</v>
      </c>
      <c r="Q57" s="14">
        <v>100</v>
      </c>
    </row>
    <row r="58" spans="1:17" s="2" customFormat="1" ht="24.95" customHeight="1" x14ac:dyDescent="0.25">
      <c r="A58" s="6" t="s">
        <v>453</v>
      </c>
      <c r="B58" s="9"/>
      <c r="C58" s="10"/>
      <c r="D58" s="56"/>
      <c r="E58" s="56"/>
      <c r="F58" s="56"/>
      <c r="G58" s="56"/>
      <c r="H58" s="56"/>
      <c r="I58" s="7"/>
      <c r="J58" s="7"/>
      <c r="K58" s="7"/>
      <c r="L58" s="8"/>
      <c r="M58" s="31" t="s">
        <v>520</v>
      </c>
      <c r="N58" s="20" t="s">
        <v>521</v>
      </c>
      <c r="O58" s="19" t="s">
        <v>522</v>
      </c>
      <c r="P58" s="19">
        <f>AVERAGE(P59:P89)</f>
        <v>0.33300000000000002</v>
      </c>
      <c r="Q58" s="20" t="s">
        <v>523</v>
      </c>
    </row>
    <row r="59" spans="1:17" s="3" customFormat="1" ht="51.75" customHeight="1" x14ac:dyDescent="0.25">
      <c r="A59" s="732" t="s">
        <v>613</v>
      </c>
      <c r="B59" s="734">
        <v>12</v>
      </c>
      <c r="C59" s="780" t="s">
        <v>614</v>
      </c>
      <c r="D59" s="62" t="s">
        <v>615</v>
      </c>
      <c r="E59" s="457"/>
      <c r="F59" s="63" t="s">
        <v>616</v>
      </c>
      <c r="G59" s="62"/>
      <c r="H59" s="62"/>
      <c r="I59" s="775"/>
      <c r="J59" s="775"/>
      <c r="K59" s="455"/>
      <c r="L59" s="455"/>
      <c r="M59" s="772"/>
      <c r="N59" s="16"/>
      <c r="O59" s="37"/>
      <c r="P59" s="37"/>
      <c r="Q59" s="14"/>
    </row>
    <row r="60" spans="1:17" s="3" customFormat="1" ht="39.950000000000003" customHeight="1" x14ac:dyDescent="0.25">
      <c r="A60" s="733"/>
      <c r="B60" s="779"/>
      <c r="C60" s="781"/>
      <c r="D60" s="62" t="s">
        <v>617</v>
      </c>
      <c r="E60" s="62"/>
      <c r="F60" s="62" t="s">
        <v>618</v>
      </c>
      <c r="G60" s="62"/>
      <c r="H60" s="62" t="s">
        <v>619</v>
      </c>
      <c r="I60" s="782"/>
      <c r="J60" s="782"/>
      <c r="K60" s="460"/>
      <c r="L60" s="460"/>
      <c r="M60" s="773"/>
      <c r="N60" s="16"/>
      <c r="O60" s="37"/>
      <c r="P60" s="37"/>
      <c r="Q60" s="14"/>
    </row>
    <row r="61" spans="1:17" s="3" customFormat="1" ht="36" customHeight="1" x14ac:dyDescent="0.25">
      <c r="A61" s="733"/>
      <c r="B61" s="779"/>
      <c r="C61" s="781"/>
      <c r="D61" s="62" t="s">
        <v>617</v>
      </c>
      <c r="E61" s="62"/>
      <c r="F61" s="62" t="s">
        <v>620</v>
      </c>
      <c r="G61" s="62"/>
      <c r="H61" s="62" t="s">
        <v>621</v>
      </c>
      <c r="I61" s="22"/>
      <c r="J61" s="23"/>
      <c r="K61" s="23"/>
      <c r="L61" s="25"/>
      <c r="M61" s="774"/>
      <c r="N61" s="14">
        <v>2</v>
      </c>
      <c r="O61" s="18">
        <f>IF(N61=1,0)+IF(N61=2,0.333)+IF(N61=3,0.666)+IF(N61=4,100%)</f>
        <v>0.33300000000000002</v>
      </c>
      <c r="P61" s="18">
        <f>O61*Q61/100</f>
        <v>0.33300000000000002</v>
      </c>
      <c r="Q61" s="14">
        <v>100</v>
      </c>
    </row>
    <row r="62" spans="1:17" s="3" customFormat="1" ht="30" customHeight="1" x14ac:dyDescent="0.25">
      <c r="A62" s="733"/>
      <c r="B62" s="779"/>
      <c r="C62" s="781"/>
      <c r="D62" s="62" t="s">
        <v>617</v>
      </c>
      <c r="E62" s="55"/>
      <c r="F62" s="62" t="s">
        <v>622</v>
      </c>
      <c r="G62" s="62"/>
      <c r="H62" s="62" t="s">
        <v>623</v>
      </c>
      <c r="I62" s="775"/>
      <c r="J62" s="777"/>
      <c r="K62" s="455"/>
      <c r="L62" s="455"/>
      <c r="M62" s="772"/>
      <c r="N62" s="14"/>
      <c r="O62" s="18"/>
      <c r="P62" s="18"/>
      <c r="Q62" s="14"/>
    </row>
    <row r="63" spans="1:17" s="3" customFormat="1" ht="39.75" customHeight="1" x14ac:dyDescent="0.25">
      <c r="A63" s="733"/>
      <c r="B63" s="779"/>
      <c r="C63" s="781"/>
      <c r="D63" s="62" t="s">
        <v>617</v>
      </c>
      <c r="E63" s="55"/>
      <c r="F63" s="55" t="s">
        <v>624</v>
      </c>
      <c r="G63" s="55"/>
      <c r="H63" s="55" t="s">
        <v>625</v>
      </c>
      <c r="I63" s="776"/>
      <c r="J63" s="778"/>
      <c r="K63" s="456"/>
      <c r="L63" s="456"/>
      <c r="M63" s="773"/>
      <c r="N63" s="16"/>
      <c r="O63" s="37"/>
      <c r="P63" s="37"/>
      <c r="Q63" s="14"/>
    </row>
    <row r="64" spans="1:17" s="3" customFormat="1" ht="36" customHeight="1" x14ac:dyDescent="0.25">
      <c r="A64" s="66"/>
      <c r="B64" s="64"/>
      <c r="C64" s="51"/>
      <c r="D64" s="55"/>
      <c r="E64" s="55"/>
      <c r="F64" s="55"/>
      <c r="G64" s="55"/>
      <c r="H64" s="55"/>
      <c r="I64" s="22"/>
      <c r="J64" s="23"/>
      <c r="K64" s="23"/>
      <c r="L64" s="25"/>
      <c r="M64" s="774"/>
      <c r="N64" s="14">
        <v>2</v>
      </c>
      <c r="O64" s="18">
        <f>IF(N64=1,0)+IF(N64=2,0.333)+IF(N64=3,0.666)+IF(N64=4,100%)</f>
        <v>0.33300000000000002</v>
      </c>
      <c r="P64" s="18">
        <f>O64*Q64/100</f>
        <v>0.33300000000000002</v>
      </c>
      <c r="Q64" s="14">
        <v>100</v>
      </c>
    </row>
  </sheetData>
  <mergeCells count="56">
    <mergeCell ref="M59:M61"/>
    <mergeCell ref="I62:I63"/>
    <mergeCell ref="J62:J63"/>
    <mergeCell ref="M62:M64"/>
    <mergeCell ref="A59:A63"/>
    <mergeCell ref="B59:B63"/>
    <mergeCell ref="C59:C63"/>
    <mergeCell ref="I59:I60"/>
    <mergeCell ref="J59:J60"/>
    <mergeCell ref="A39:A43"/>
    <mergeCell ref="B39:B43"/>
    <mergeCell ref="C39:C43"/>
    <mergeCell ref="M39:M43"/>
    <mergeCell ref="A44:A45"/>
    <mergeCell ref="B44:B45"/>
    <mergeCell ref="C44:C45"/>
    <mergeCell ref="M44:M57"/>
    <mergeCell ref="A46:A57"/>
    <mergeCell ref="B46:B57"/>
    <mergeCell ref="C46:C57"/>
    <mergeCell ref="D46:D47"/>
    <mergeCell ref="F46:F47"/>
    <mergeCell ref="D48:D49"/>
    <mergeCell ref="A24:A32"/>
    <mergeCell ref="B24:B32"/>
    <mergeCell ref="C24:C32"/>
    <mergeCell ref="M24:M32"/>
    <mergeCell ref="A33:A38"/>
    <mergeCell ref="B33:B38"/>
    <mergeCell ref="C33:C38"/>
    <mergeCell ref="F33:F34"/>
    <mergeCell ref="M33:M38"/>
    <mergeCell ref="A17:A18"/>
    <mergeCell ref="B17:B18"/>
    <mergeCell ref="C17:C18"/>
    <mergeCell ref="M17:M18"/>
    <mergeCell ref="A20:A23"/>
    <mergeCell ref="B20:B23"/>
    <mergeCell ref="C20:C23"/>
    <mergeCell ref="M20:M23"/>
    <mergeCell ref="A15:A16"/>
    <mergeCell ref="B15:B16"/>
    <mergeCell ref="C15:C16"/>
    <mergeCell ref="M15:M16"/>
    <mergeCell ref="A2:L4"/>
    <mergeCell ref="B5:C5"/>
    <mergeCell ref="B6:C6"/>
    <mergeCell ref="I6:I7"/>
    <mergeCell ref="J6:J7"/>
    <mergeCell ref="K6:K7"/>
    <mergeCell ref="L6:L7"/>
    <mergeCell ref="A9:A10"/>
    <mergeCell ref="B9:B10"/>
    <mergeCell ref="C9:C10"/>
    <mergeCell ref="M9:M10"/>
    <mergeCell ref="M11:M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402E6-D885-4C9A-91C4-DAA9325365C9}">
  <sheetPr codeName="Sheet9"/>
  <dimension ref="A1:B13"/>
  <sheetViews>
    <sheetView workbookViewId="0">
      <selection activeCell="B16" sqref="B16"/>
    </sheetView>
  </sheetViews>
  <sheetFormatPr defaultRowHeight="15" x14ac:dyDescent="0.25"/>
  <sheetData>
    <row r="1" spans="1:2" x14ac:dyDescent="0.25">
      <c r="A1" t="s">
        <v>626</v>
      </c>
    </row>
    <row r="2" spans="1:2" x14ac:dyDescent="0.25">
      <c r="A2" t="s">
        <v>627</v>
      </c>
    </row>
    <row r="3" spans="1:2" x14ac:dyDescent="0.25">
      <c r="A3" t="s">
        <v>628</v>
      </c>
    </row>
    <row r="4" spans="1:2" x14ac:dyDescent="0.25">
      <c r="A4" t="s">
        <v>629</v>
      </c>
    </row>
    <row r="5" spans="1:2" x14ac:dyDescent="0.25">
      <c r="A5" t="s">
        <v>630</v>
      </c>
    </row>
    <row r="6" spans="1:2" x14ac:dyDescent="0.25">
      <c r="A6" t="s">
        <v>631</v>
      </c>
    </row>
    <row r="7" spans="1:2" x14ac:dyDescent="0.25">
      <c r="A7" t="s">
        <v>632</v>
      </c>
    </row>
    <row r="8" spans="1:2" x14ac:dyDescent="0.25">
      <c r="A8" t="s">
        <v>633</v>
      </c>
    </row>
    <row r="10" spans="1:2" x14ac:dyDescent="0.25">
      <c r="A10" s="11" t="s">
        <v>634</v>
      </c>
      <c r="B10" t="s">
        <v>635</v>
      </c>
    </row>
    <row r="11" spans="1:2" x14ac:dyDescent="0.25">
      <c r="A11" s="12" t="s">
        <v>636</v>
      </c>
      <c r="B11" t="s">
        <v>637</v>
      </c>
    </row>
    <row r="12" spans="1:2" x14ac:dyDescent="0.25">
      <c r="A12" t="s">
        <v>638</v>
      </c>
      <c r="B12" t="s">
        <v>639</v>
      </c>
    </row>
    <row r="13" spans="1:2" x14ac:dyDescent="0.25">
      <c r="A13" s="13" t="s">
        <v>640</v>
      </c>
      <c r="B13" t="s">
        <v>641</v>
      </c>
    </row>
  </sheetData>
  <sheetProtection algorithmName="SHA-512" hashValue="ZIzplLsM/RyLemyEZ85P467zRiIsrs4mbg+dNmgBOK0hMHMerVrK17+cO8InyVR7sA3il7ygIz/JiVqxVbUfCw==" saltValue="u+T6242mih3RHvA3TjwP/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77E29-DD7C-465F-8C69-F302499E275C}">
  <sheetPr codeName="Sheet1"/>
  <dimension ref="A1:J137"/>
  <sheetViews>
    <sheetView zoomScale="80" zoomScaleNormal="80" workbookViewId="0">
      <pane xSplit="1" ySplit="1" topLeftCell="B2" activePane="bottomRight" state="frozen"/>
      <selection pane="topRight" activeCell="C1" sqref="C1"/>
      <selection pane="bottomLeft" activeCell="A8" sqref="A8"/>
      <selection pane="bottomRight" activeCell="F19" sqref="F19"/>
    </sheetView>
  </sheetViews>
  <sheetFormatPr defaultColWidth="9.140625" defaultRowHeight="12.75" x14ac:dyDescent="0.2"/>
  <cols>
    <col min="1" max="1" width="9.85546875" style="94" customWidth="1"/>
    <col min="2" max="3" width="18.42578125" style="102" customWidth="1"/>
    <col min="4" max="4" width="23.140625" style="102" customWidth="1"/>
    <col min="5" max="5" width="15.42578125" style="102" customWidth="1"/>
    <col min="6" max="6" width="58.85546875" style="94" customWidth="1"/>
    <col min="7" max="7" width="11.5703125" style="94" customWidth="1"/>
    <col min="8" max="8" width="15.85546875" style="94" customWidth="1"/>
    <col min="9" max="9" width="91.28515625" style="94" customWidth="1"/>
    <col min="10" max="10" width="27" style="94" customWidth="1"/>
    <col min="11" max="16384" width="9.140625" style="94"/>
  </cols>
  <sheetData>
    <row r="1" spans="1:10" ht="47.25" x14ac:dyDescent="0.2">
      <c r="A1" s="95" t="s">
        <v>5</v>
      </c>
      <c r="B1" s="101" t="s">
        <v>307</v>
      </c>
      <c r="C1" s="99" t="s">
        <v>642</v>
      </c>
      <c r="D1" s="99" t="s">
        <v>643</v>
      </c>
      <c r="E1" s="101" t="s">
        <v>9</v>
      </c>
      <c r="F1" s="96" t="s">
        <v>10</v>
      </c>
      <c r="G1" s="95" t="s">
        <v>11</v>
      </c>
      <c r="H1" s="95" t="s">
        <v>12</v>
      </c>
      <c r="I1" s="96" t="s">
        <v>13</v>
      </c>
      <c r="J1" s="82" t="s">
        <v>14</v>
      </c>
    </row>
    <row r="2" spans="1:10" s="76" customFormat="1" ht="73.5" customHeight="1" x14ac:dyDescent="0.25">
      <c r="A2" s="177"/>
      <c r="B2" s="178" t="s">
        <v>15</v>
      </c>
      <c r="C2" s="178"/>
      <c r="D2" s="178"/>
      <c r="E2" s="179"/>
      <c r="F2" s="177"/>
      <c r="G2" s="177"/>
      <c r="H2" s="177"/>
      <c r="I2" s="177"/>
      <c r="J2" s="80"/>
    </row>
    <row r="3" spans="1:10" s="76" customFormat="1" ht="24" customHeight="1" x14ac:dyDescent="0.25">
      <c r="A3" s="729">
        <v>1</v>
      </c>
      <c r="B3" s="783" t="s">
        <v>525</v>
      </c>
      <c r="C3" s="468" t="s">
        <v>16</v>
      </c>
      <c r="D3" s="468" t="s">
        <v>644</v>
      </c>
      <c r="E3" s="785" t="s">
        <v>645</v>
      </c>
      <c r="F3" s="783" t="s">
        <v>646</v>
      </c>
      <c r="G3" s="467"/>
      <c r="H3" s="180" t="s">
        <v>20</v>
      </c>
      <c r="I3" s="468">
        <v>1</v>
      </c>
      <c r="J3" s="468"/>
    </row>
    <row r="4" spans="1:10" s="76" customFormat="1" ht="25.5" customHeight="1" x14ac:dyDescent="0.25">
      <c r="A4" s="729"/>
      <c r="B4" s="783"/>
      <c r="C4" s="468" t="s">
        <v>16</v>
      </c>
      <c r="D4" s="468" t="s">
        <v>644</v>
      </c>
      <c r="E4" s="785"/>
      <c r="F4" s="783"/>
      <c r="G4" s="467"/>
      <c r="H4" s="180" t="s">
        <v>20</v>
      </c>
      <c r="I4" s="468">
        <v>2</v>
      </c>
      <c r="J4" s="468"/>
    </row>
    <row r="5" spans="1:10" s="76" customFormat="1" ht="22.5" customHeight="1" x14ac:dyDescent="0.25">
      <c r="A5" s="729"/>
      <c r="B5" s="783"/>
      <c r="C5" s="468" t="s">
        <v>16</v>
      </c>
      <c r="D5" s="468" t="s">
        <v>644</v>
      </c>
      <c r="E5" s="785"/>
      <c r="F5" s="783"/>
      <c r="G5" s="467"/>
      <c r="H5" s="180" t="s">
        <v>20</v>
      </c>
      <c r="I5" s="468">
        <v>3</v>
      </c>
      <c r="J5" s="468"/>
    </row>
    <row r="6" spans="1:10" s="76" customFormat="1" ht="22.5" customHeight="1" x14ac:dyDescent="0.25">
      <c r="A6" s="729"/>
      <c r="B6" s="783"/>
      <c r="C6" s="468" t="s">
        <v>16</v>
      </c>
      <c r="D6" s="468" t="s">
        <v>644</v>
      </c>
      <c r="E6" s="785"/>
      <c r="F6" s="783"/>
      <c r="G6" s="467"/>
      <c r="H6" s="180" t="s">
        <v>20</v>
      </c>
      <c r="I6" s="468">
        <v>4</v>
      </c>
      <c r="J6" s="468"/>
    </row>
    <row r="7" spans="1:10" s="76" customFormat="1" ht="21" customHeight="1" x14ac:dyDescent="0.25">
      <c r="A7" s="729"/>
      <c r="B7" s="783"/>
      <c r="C7" s="468" t="s">
        <v>16</v>
      </c>
      <c r="D7" s="468" t="s">
        <v>644</v>
      </c>
      <c r="E7" s="785"/>
      <c r="F7" s="783"/>
      <c r="G7" s="467"/>
      <c r="H7" s="180" t="s">
        <v>20</v>
      </c>
      <c r="I7" s="468">
        <v>5</v>
      </c>
      <c r="J7" s="468"/>
    </row>
    <row r="8" spans="1:10" s="76" customFormat="1" ht="21" customHeight="1" x14ac:dyDescent="0.25">
      <c r="A8" s="729"/>
      <c r="B8" s="783"/>
      <c r="C8" s="468" t="s">
        <v>16</v>
      </c>
      <c r="D8" s="468" t="s">
        <v>644</v>
      </c>
      <c r="E8" s="785"/>
      <c r="F8" s="783"/>
      <c r="G8" s="467"/>
      <c r="H8" s="180" t="s">
        <v>20</v>
      </c>
      <c r="I8" s="468">
        <v>6</v>
      </c>
      <c r="J8" s="468"/>
    </row>
    <row r="9" spans="1:10" s="76" customFormat="1" ht="21.75" customHeight="1" x14ac:dyDescent="0.25">
      <c r="A9" s="729"/>
      <c r="B9" s="783"/>
      <c r="C9" s="468" t="s">
        <v>16</v>
      </c>
      <c r="D9" s="468" t="s">
        <v>644</v>
      </c>
      <c r="E9" s="785"/>
      <c r="F9" s="783"/>
      <c r="G9" s="467"/>
      <c r="H9" s="180" t="s">
        <v>20</v>
      </c>
      <c r="I9" s="468">
        <v>7</v>
      </c>
      <c r="J9" s="468"/>
    </row>
    <row r="10" spans="1:10" s="73" customFormat="1" ht="51.75" customHeight="1" x14ac:dyDescent="0.25">
      <c r="A10" s="729">
        <v>1</v>
      </c>
      <c r="B10" s="668" t="s">
        <v>311</v>
      </c>
      <c r="C10" s="468" t="s">
        <v>16</v>
      </c>
      <c r="D10" s="468" t="s">
        <v>644</v>
      </c>
      <c r="E10" s="468" t="s">
        <v>31</v>
      </c>
      <c r="F10" s="468" t="s">
        <v>647</v>
      </c>
      <c r="G10" s="468" t="s">
        <v>33</v>
      </c>
      <c r="H10" s="183" t="s">
        <v>20</v>
      </c>
      <c r="I10" s="181" t="s">
        <v>648</v>
      </c>
      <c r="J10" s="468"/>
    </row>
    <row r="11" spans="1:10" s="76" customFormat="1" ht="25.5" customHeight="1" x14ac:dyDescent="0.25">
      <c r="A11" s="729"/>
      <c r="B11" s="666"/>
      <c r="C11" s="468" t="s">
        <v>16</v>
      </c>
      <c r="D11" s="468" t="s">
        <v>644</v>
      </c>
      <c r="E11" s="468" t="s">
        <v>31</v>
      </c>
      <c r="F11" s="468" t="s">
        <v>647</v>
      </c>
      <c r="G11" s="468" t="s">
        <v>19</v>
      </c>
      <c r="H11" s="180" t="s">
        <v>20</v>
      </c>
      <c r="I11" s="181" t="s">
        <v>47</v>
      </c>
      <c r="J11" s="468"/>
    </row>
    <row r="12" spans="1:10" s="76" customFormat="1" ht="24.75" customHeight="1" x14ac:dyDescent="0.25">
      <c r="A12" s="729">
        <v>1</v>
      </c>
      <c r="B12" s="666"/>
      <c r="C12" s="468" t="s">
        <v>16</v>
      </c>
      <c r="D12" s="468" t="s">
        <v>644</v>
      </c>
      <c r="E12" s="468" t="s">
        <v>41</v>
      </c>
      <c r="F12" s="181" t="s">
        <v>42</v>
      </c>
      <c r="G12" s="468" t="s">
        <v>33</v>
      </c>
      <c r="H12" s="180" t="s">
        <v>20</v>
      </c>
      <c r="I12" s="181" t="s">
        <v>649</v>
      </c>
      <c r="J12" s="468"/>
    </row>
    <row r="13" spans="1:10" s="76" customFormat="1" ht="25.5" customHeight="1" x14ac:dyDescent="0.25">
      <c r="A13" s="729"/>
      <c r="B13" s="666"/>
      <c r="C13" s="468" t="s">
        <v>16</v>
      </c>
      <c r="D13" s="468" t="s">
        <v>644</v>
      </c>
      <c r="E13" s="468" t="s">
        <v>41</v>
      </c>
      <c r="F13" s="181" t="s">
        <v>650</v>
      </c>
      <c r="G13" s="468" t="s">
        <v>19</v>
      </c>
      <c r="H13" s="180" t="s">
        <v>20</v>
      </c>
      <c r="I13" s="181" t="s">
        <v>47</v>
      </c>
      <c r="J13" s="468"/>
    </row>
    <row r="14" spans="1:10" s="76" customFormat="1" ht="42" customHeight="1" x14ac:dyDescent="0.25">
      <c r="A14" s="729">
        <v>1</v>
      </c>
      <c r="B14" s="666"/>
      <c r="C14" s="468" t="s">
        <v>651</v>
      </c>
      <c r="D14" s="468" t="s">
        <v>20</v>
      </c>
      <c r="E14" s="468" t="s">
        <v>45</v>
      </c>
      <c r="F14" s="468" t="s">
        <v>46</v>
      </c>
      <c r="G14" s="468" t="s">
        <v>33</v>
      </c>
      <c r="H14" s="180" t="s">
        <v>20</v>
      </c>
      <c r="I14" s="468" t="s">
        <v>47</v>
      </c>
      <c r="J14" s="468"/>
    </row>
    <row r="15" spans="1:10" s="76" customFormat="1" ht="42" customHeight="1" x14ac:dyDescent="0.25">
      <c r="A15" s="729"/>
      <c r="B15" s="666"/>
      <c r="C15" s="468" t="s">
        <v>651</v>
      </c>
      <c r="D15" s="468" t="s">
        <v>20</v>
      </c>
      <c r="E15" s="468" t="s">
        <v>45</v>
      </c>
      <c r="F15" s="468" t="s">
        <v>46</v>
      </c>
      <c r="G15" s="468" t="s">
        <v>19</v>
      </c>
      <c r="H15" s="180" t="s">
        <v>20</v>
      </c>
      <c r="I15" s="468" t="s">
        <v>652</v>
      </c>
      <c r="J15" s="468"/>
    </row>
    <row r="16" spans="1:10" s="76" customFormat="1" ht="42" customHeight="1" x14ac:dyDescent="0.25">
      <c r="A16" s="729">
        <v>1</v>
      </c>
      <c r="B16" s="666"/>
      <c r="C16" s="468" t="s">
        <v>16</v>
      </c>
      <c r="D16" s="468" t="s">
        <v>644</v>
      </c>
      <c r="E16" s="468" t="s">
        <v>653</v>
      </c>
      <c r="F16" s="468" t="s">
        <v>654</v>
      </c>
      <c r="G16" s="468" t="s">
        <v>33</v>
      </c>
      <c r="H16" s="180" t="s">
        <v>23</v>
      </c>
      <c r="I16" s="468" t="s">
        <v>655</v>
      </c>
      <c r="J16" s="468"/>
    </row>
    <row r="17" spans="1:10" s="76" customFormat="1" ht="42" customHeight="1" x14ac:dyDescent="0.25">
      <c r="A17" s="729"/>
      <c r="B17" s="666"/>
      <c r="C17" s="468" t="s">
        <v>16</v>
      </c>
      <c r="D17" s="468" t="s">
        <v>644</v>
      </c>
      <c r="E17" s="468" t="s">
        <v>653</v>
      </c>
      <c r="F17" s="468" t="s">
        <v>654</v>
      </c>
      <c r="G17" s="468" t="s">
        <v>19</v>
      </c>
      <c r="H17" s="180" t="s">
        <v>23</v>
      </c>
      <c r="I17" s="468" t="s">
        <v>47</v>
      </c>
      <c r="J17" s="468"/>
    </row>
    <row r="18" spans="1:10" s="76" customFormat="1" ht="42" customHeight="1" x14ac:dyDescent="0.25">
      <c r="A18" s="729">
        <v>1</v>
      </c>
      <c r="B18" s="666"/>
      <c r="C18" s="468" t="s">
        <v>16</v>
      </c>
      <c r="D18" s="468" t="s">
        <v>644</v>
      </c>
      <c r="E18" s="468" t="s">
        <v>41</v>
      </c>
      <c r="F18" s="468" t="s">
        <v>49</v>
      </c>
      <c r="G18" s="468" t="s">
        <v>33</v>
      </c>
      <c r="H18" s="180" t="s">
        <v>23</v>
      </c>
      <c r="I18" s="468" t="s">
        <v>656</v>
      </c>
      <c r="J18" s="468"/>
    </row>
    <row r="19" spans="1:10" s="76" customFormat="1" ht="42" customHeight="1" x14ac:dyDescent="0.25">
      <c r="A19" s="729"/>
      <c r="B19" s="666"/>
      <c r="C19" s="468" t="s">
        <v>16</v>
      </c>
      <c r="D19" s="468" t="s">
        <v>644</v>
      </c>
      <c r="E19" s="468" t="s">
        <v>41</v>
      </c>
      <c r="F19" s="468" t="s">
        <v>49</v>
      </c>
      <c r="G19" s="468" t="s">
        <v>19</v>
      </c>
      <c r="H19" s="180" t="s">
        <v>23</v>
      </c>
      <c r="I19" s="468" t="s">
        <v>47</v>
      </c>
      <c r="J19" s="468"/>
    </row>
    <row r="20" spans="1:10" s="76" customFormat="1" ht="42" customHeight="1" x14ac:dyDescent="0.25">
      <c r="A20" s="729">
        <v>1</v>
      </c>
      <c r="B20" s="666"/>
      <c r="C20" s="468" t="s">
        <v>16</v>
      </c>
      <c r="D20" s="468" t="s">
        <v>644</v>
      </c>
      <c r="E20" s="468" t="s">
        <v>45</v>
      </c>
      <c r="F20" s="468" t="s">
        <v>53</v>
      </c>
      <c r="G20" s="468" t="s">
        <v>33</v>
      </c>
      <c r="H20" s="180" t="s">
        <v>54</v>
      </c>
      <c r="I20" s="468" t="s">
        <v>657</v>
      </c>
      <c r="J20" s="468"/>
    </row>
    <row r="21" spans="1:10" s="76" customFormat="1" ht="42" customHeight="1" x14ac:dyDescent="0.25">
      <c r="A21" s="729"/>
      <c r="B21" s="666"/>
      <c r="C21" s="468" t="s">
        <v>16</v>
      </c>
      <c r="D21" s="468" t="s">
        <v>644</v>
      </c>
      <c r="E21" s="468" t="s">
        <v>45</v>
      </c>
      <c r="F21" s="468" t="s">
        <v>53</v>
      </c>
      <c r="G21" s="468" t="s">
        <v>19</v>
      </c>
      <c r="H21" s="180" t="s">
        <v>23</v>
      </c>
      <c r="I21" s="468" t="s">
        <v>47</v>
      </c>
      <c r="J21" s="468"/>
    </row>
    <row r="22" spans="1:10" s="76" customFormat="1" ht="42" customHeight="1" x14ac:dyDescent="0.25">
      <c r="A22" s="659">
        <v>1</v>
      </c>
      <c r="B22" s="666"/>
      <c r="C22" s="468" t="s">
        <v>651</v>
      </c>
      <c r="D22" s="468" t="s">
        <v>20</v>
      </c>
      <c r="E22" s="468" t="s">
        <v>45</v>
      </c>
      <c r="F22" s="468" t="s">
        <v>658</v>
      </c>
      <c r="G22" s="468" t="s">
        <v>33</v>
      </c>
      <c r="H22" s="180" t="s">
        <v>23</v>
      </c>
      <c r="I22" s="468" t="s">
        <v>659</v>
      </c>
      <c r="J22" s="468"/>
    </row>
    <row r="23" spans="1:10" s="76" customFormat="1" ht="42" customHeight="1" x14ac:dyDescent="0.25">
      <c r="A23" s="660"/>
      <c r="B23" s="667"/>
      <c r="C23" s="468" t="s">
        <v>651</v>
      </c>
      <c r="D23" s="468" t="s">
        <v>20</v>
      </c>
      <c r="E23" s="468" t="s">
        <v>45</v>
      </c>
      <c r="F23" s="468" t="s">
        <v>658</v>
      </c>
      <c r="G23" s="468" t="s">
        <v>19</v>
      </c>
      <c r="H23" s="180" t="s">
        <v>23</v>
      </c>
      <c r="I23" s="468" t="s">
        <v>47</v>
      </c>
      <c r="J23" s="468"/>
    </row>
    <row r="24" spans="1:10" s="76" customFormat="1" ht="24.95" customHeight="1" x14ac:dyDescent="0.25">
      <c r="A24" s="177"/>
      <c r="B24" s="178" t="s">
        <v>73</v>
      </c>
      <c r="C24" s="178"/>
      <c r="D24" s="178"/>
      <c r="E24" s="178"/>
      <c r="F24" s="177"/>
      <c r="G24" s="177"/>
      <c r="H24" s="177"/>
      <c r="I24" s="177"/>
      <c r="J24" s="80"/>
    </row>
    <row r="25" spans="1:10" s="75" customFormat="1" ht="91.5" customHeight="1" x14ac:dyDescent="0.25">
      <c r="A25" s="729">
        <v>1</v>
      </c>
      <c r="B25" s="640" t="s">
        <v>531</v>
      </c>
      <c r="C25" s="447"/>
      <c r="D25" s="468" t="s">
        <v>644</v>
      </c>
      <c r="E25" s="195" t="s">
        <v>660</v>
      </c>
      <c r="F25" s="182" t="s">
        <v>661</v>
      </c>
      <c r="G25" s="468" t="s">
        <v>61</v>
      </c>
      <c r="H25" s="180" t="s">
        <v>20</v>
      </c>
      <c r="I25" s="86" t="s">
        <v>662</v>
      </c>
      <c r="J25" s="73"/>
    </row>
    <row r="26" spans="1:10" s="75" customFormat="1" ht="91.5" customHeight="1" x14ac:dyDescent="0.25">
      <c r="A26" s="729"/>
      <c r="B26" s="641"/>
      <c r="C26" s="448"/>
      <c r="D26" s="468" t="s">
        <v>644</v>
      </c>
      <c r="E26" s="195" t="s">
        <v>660</v>
      </c>
      <c r="F26" s="182" t="s">
        <v>663</v>
      </c>
      <c r="G26" s="468" t="s">
        <v>39</v>
      </c>
      <c r="H26" s="180" t="s">
        <v>20</v>
      </c>
      <c r="I26" s="86" t="s">
        <v>664</v>
      </c>
      <c r="J26" s="73"/>
    </row>
    <row r="27" spans="1:10" s="75" customFormat="1" ht="102.75" customHeight="1" x14ac:dyDescent="0.25">
      <c r="A27" s="659">
        <v>2</v>
      </c>
      <c r="B27" s="641"/>
      <c r="C27" s="448"/>
      <c r="D27" s="468" t="s">
        <v>644</v>
      </c>
      <c r="E27" s="195" t="s">
        <v>660</v>
      </c>
      <c r="F27" s="182" t="s">
        <v>665</v>
      </c>
      <c r="G27" s="468" t="s">
        <v>61</v>
      </c>
      <c r="H27" s="180" t="s">
        <v>20</v>
      </c>
      <c r="I27" s="86" t="s">
        <v>666</v>
      </c>
      <c r="J27" s="73"/>
    </row>
    <row r="28" spans="1:10" s="75" customFormat="1" ht="91.5" customHeight="1" x14ac:dyDescent="0.25">
      <c r="A28" s="660"/>
      <c r="B28" s="641"/>
      <c r="C28" s="448"/>
      <c r="D28" s="468" t="s">
        <v>644</v>
      </c>
      <c r="E28" s="195" t="s">
        <v>660</v>
      </c>
      <c r="F28" s="182" t="s">
        <v>665</v>
      </c>
      <c r="G28" s="468" t="s">
        <v>39</v>
      </c>
      <c r="H28" s="180" t="s">
        <v>20</v>
      </c>
      <c r="I28" s="86" t="s">
        <v>664</v>
      </c>
      <c r="J28" s="73"/>
    </row>
    <row r="29" spans="1:10" s="75" customFormat="1" ht="45" customHeight="1" x14ac:dyDescent="0.25">
      <c r="A29" s="729">
        <v>3</v>
      </c>
      <c r="B29" s="641"/>
      <c r="C29" s="448"/>
      <c r="D29" s="468" t="s">
        <v>644</v>
      </c>
      <c r="E29" s="195" t="s">
        <v>86</v>
      </c>
      <c r="F29" s="183" t="s">
        <v>667</v>
      </c>
      <c r="G29" s="468" t="s">
        <v>61</v>
      </c>
      <c r="H29" s="180" t="s">
        <v>20</v>
      </c>
      <c r="I29" s="86" t="s">
        <v>668</v>
      </c>
      <c r="J29" s="183"/>
    </row>
    <row r="30" spans="1:10" s="75" customFormat="1" ht="70.5" customHeight="1" x14ac:dyDescent="0.25">
      <c r="A30" s="729"/>
      <c r="B30" s="641"/>
      <c r="C30" s="448"/>
      <c r="D30" s="468" t="s">
        <v>644</v>
      </c>
      <c r="E30" s="195" t="s">
        <v>86</v>
      </c>
      <c r="F30" s="183" t="s">
        <v>667</v>
      </c>
      <c r="G30" s="468" t="s">
        <v>39</v>
      </c>
      <c r="H30" s="180" t="s">
        <v>20</v>
      </c>
      <c r="I30" s="184" t="s">
        <v>669</v>
      </c>
      <c r="J30" s="183"/>
    </row>
    <row r="31" spans="1:10" s="75" customFormat="1" ht="54" customHeight="1" x14ac:dyDescent="0.25">
      <c r="A31" s="659">
        <v>4</v>
      </c>
      <c r="B31" s="641"/>
      <c r="C31" s="448"/>
      <c r="D31" s="468" t="s">
        <v>644</v>
      </c>
      <c r="E31" s="195" t="s">
        <v>670</v>
      </c>
      <c r="F31" s="183" t="s">
        <v>671</v>
      </c>
      <c r="G31" s="468" t="s">
        <v>61</v>
      </c>
      <c r="H31" s="180" t="s">
        <v>20</v>
      </c>
      <c r="I31" s="184" t="s">
        <v>672</v>
      </c>
      <c r="J31" s="183"/>
    </row>
    <row r="32" spans="1:10" s="75" customFormat="1" ht="54" customHeight="1" x14ac:dyDescent="0.25">
      <c r="A32" s="660"/>
      <c r="B32" s="641"/>
      <c r="C32" s="448"/>
      <c r="D32" s="468" t="s">
        <v>644</v>
      </c>
      <c r="E32" s="195" t="s">
        <v>670</v>
      </c>
      <c r="F32" s="183" t="s">
        <v>671</v>
      </c>
      <c r="G32" s="468" t="s">
        <v>95</v>
      </c>
      <c r="H32" s="180" t="s">
        <v>20</v>
      </c>
      <c r="I32" s="184" t="s">
        <v>673</v>
      </c>
      <c r="J32" s="183"/>
    </row>
    <row r="33" spans="1:10" s="75" customFormat="1" ht="42.75" customHeight="1" x14ac:dyDescent="0.25">
      <c r="A33" s="659">
        <v>5</v>
      </c>
      <c r="B33" s="641"/>
      <c r="C33" s="448"/>
      <c r="D33" s="468" t="s">
        <v>644</v>
      </c>
      <c r="E33" s="195" t="s">
        <v>89</v>
      </c>
      <c r="F33" s="183" t="s">
        <v>674</v>
      </c>
      <c r="G33" s="468" t="s">
        <v>61</v>
      </c>
      <c r="H33" s="180" t="s">
        <v>20</v>
      </c>
      <c r="I33" s="86" t="s">
        <v>664</v>
      </c>
      <c r="J33" s="183"/>
    </row>
    <row r="34" spans="1:10" s="75" customFormat="1" ht="81.75" customHeight="1" x14ac:dyDescent="0.25">
      <c r="A34" s="660"/>
      <c r="B34" s="642"/>
      <c r="C34" s="449"/>
      <c r="D34" s="468" t="s">
        <v>644</v>
      </c>
      <c r="E34" s="195" t="s">
        <v>89</v>
      </c>
      <c r="F34" s="183" t="s">
        <v>674</v>
      </c>
      <c r="G34" s="468" t="s">
        <v>95</v>
      </c>
      <c r="H34" s="180" t="s">
        <v>20</v>
      </c>
      <c r="I34" s="86" t="s">
        <v>675</v>
      </c>
      <c r="J34" s="183"/>
    </row>
    <row r="35" spans="1:10" s="76" customFormat="1" ht="60" customHeight="1" x14ac:dyDescent="0.25">
      <c r="A35" s="787">
        <v>1</v>
      </c>
      <c r="B35" s="464" t="s">
        <v>676</v>
      </c>
      <c r="C35" s="464"/>
      <c r="D35" s="76" t="s">
        <v>20</v>
      </c>
      <c r="E35" s="76" t="s">
        <v>98</v>
      </c>
      <c r="F35" s="76" t="s">
        <v>99</v>
      </c>
      <c r="G35" s="76" t="s">
        <v>61</v>
      </c>
      <c r="H35" s="76" t="s">
        <v>23</v>
      </c>
      <c r="I35" s="185" t="s">
        <v>100</v>
      </c>
    </row>
    <row r="36" spans="1:10" s="76" customFormat="1" ht="60" customHeight="1" x14ac:dyDescent="0.25">
      <c r="A36" s="787"/>
      <c r="B36" s="464" t="s">
        <v>676</v>
      </c>
      <c r="C36" s="464"/>
      <c r="D36" s="76" t="s">
        <v>23</v>
      </c>
      <c r="E36" s="76" t="s">
        <v>98</v>
      </c>
      <c r="F36" s="76" t="s">
        <v>99</v>
      </c>
      <c r="G36" s="76" t="s">
        <v>39</v>
      </c>
      <c r="H36" s="76" t="s">
        <v>23</v>
      </c>
      <c r="I36" s="185" t="s">
        <v>101</v>
      </c>
    </row>
    <row r="37" spans="1:10" s="76" customFormat="1" ht="60" customHeight="1" x14ac:dyDescent="0.25">
      <c r="A37" s="640">
        <v>1</v>
      </c>
      <c r="B37" s="76" t="s">
        <v>677</v>
      </c>
      <c r="D37" s="76" t="s">
        <v>23</v>
      </c>
      <c r="E37" s="464" t="s">
        <v>102</v>
      </c>
      <c r="F37" s="76" t="s">
        <v>103</v>
      </c>
      <c r="G37" s="76" t="s">
        <v>61</v>
      </c>
      <c r="H37" s="76" t="s">
        <v>23</v>
      </c>
      <c r="I37" s="185" t="s">
        <v>104</v>
      </c>
    </row>
    <row r="38" spans="1:10" s="76" customFormat="1" ht="60" customHeight="1" x14ac:dyDescent="0.25">
      <c r="A38" s="642"/>
      <c r="B38" s="76" t="s">
        <v>677</v>
      </c>
      <c r="D38" s="76" t="s">
        <v>23</v>
      </c>
      <c r="E38" s="464" t="s">
        <v>102</v>
      </c>
      <c r="F38" s="76" t="s">
        <v>103</v>
      </c>
      <c r="G38" s="76" t="s">
        <v>39</v>
      </c>
      <c r="H38" s="76" t="s">
        <v>23</v>
      </c>
      <c r="I38" s="185" t="s">
        <v>327</v>
      </c>
    </row>
    <row r="39" spans="1:10" s="76" customFormat="1" ht="60" customHeight="1" x14ac:dyDescent="0.25">
      <c r="A39" s="640">
        <v>2</v>
      </c>
      <c r="B39" s="76" t="s">
        <v>677</v>
      </c>
      <c r="D39" s="76" t="s">
        <v>23</v>
      </c>
      <c r="E39" s="464" t="s">
        <v>102</v>
      </c>
      <c r="F39" s="76" t="s">
        <v>105</v>
      </c>
      <c r="G39" s="76" t="s">
        <v>61</v>
      </c>
      <c r="H39" s="76" t="s">
        <v>23</v>
      </c>
      <c r="I39" s="185" t="s">
        <v>106</v>
      </c>
    </row>
    <row r="40" spans="1:10" s="76" customFormat="1" ht="60" customHeight="1" x14ac:dyDescent="0.25">
      <c r="A40" s="642"/>
      <c r="B40" s="76" t="s">
        <v>677</v>
      </c>
      <c r="D40" s="76" t="s">
        <v>23</v>
      </c>
      <c r="E40" s="464" t="s">
        <v>102</v>
      </c>
      <c r="F40" s="76" t="s">
        <v>105</v>
      </c>
      <c r="G40" s="76" t="s">
        <v>39</v>
      </c>
      <c r="H40" s="76" t="s">
        <v>23</v>
      </c>
      <c r="I40" s="185" t="s">
        <v>327</v>
      </c>
    </row>
    <row r="41" spans="1:10" s="76" customFormat="1" ht="67.5" customHeight="1" x14ac:dyDescent="0.25">
      <c r="A41" s="640">
        <v>3</v>
      </c>
      <c r="B41" s="76" t="s">
        <v>677</v>
      </c>
      <c r="D41" s="76" t="s">
        <v>23</v>
      </c>
      <c r="E41" s="464" t="s">
        <v>107</v>
      </c>
      <c r="F41" s="76" t="s">
        <v>108</v>
      </c>
      <c r="G41" s="76" t="s">
        <v>61</v>
      </c>
      <c r="H41" s="76" t="s">
        <v>23</v>
      </c>
      <c r="I41" s="185" t="s">
        <v>109</v>
      </c>
    </row>
    <row r="42" spans="1:10" s="76" customFormat="1" ht="60" customHeight="1" x14ac:dyDescent="0.25">
      <c r="A42" s="642"/>
      <c r="B42" s="76" t="s">
        <v>677</v>
      </c>
      <c r="D42" s="76" t="s">
        <v>23</v>
      </c>
      <c r="E42" s="464" t="s">
        <v>107</v>
      </c>
      <c r="F42" s="76" t="s">
        <v>108</v>
      </c>
      <c r="G42" s="76" t="s">
        <v>39</v>
      </c>
      <c r="H42" s="76" t="s">
        <v>23</v>
      </c>
      <c r="I42" s="185" t="s">
        <v>111</v>
      </c>
    </row>
    <row r="43" spans="1:10" s="76" customFormat="1" ht="60" customHeight="1" x14ac:dyDescent="0.25">
      <c r="A43" s="640">
        <v>1</v>
      </c>
      <c r="B43" s="76" t="s">
        <v>678</v>
      </c>
      <c r="D43" s="76" t="s">
        <v>23</v>
      </c>
      <c r="E43" s="464" t="s">
        <v>679</v>
      </c>
      <c r="F43" s="76" t="s">
        <v>680</v>
      </c>
      <c r="G43" s="76" t="s">
        <v>61</v>
      </c>
      <c r="H43" s="76" t="s">
        <v>23</v>
      </c>
      <c r="I43" s="185" t="s">
        <v>681</v>
      </c>
    </row>
    <row r="44" spans="1:10" s="76" customFormat="1" ht="60" customHeight="1" x14ac:dyDescent="0.25">
      <c r="A44" s="642"/>
      <c r="B44" s="76" t="s">
        <v>678</v>
      </c>
      <c r="D44" s="76" t="s">
        <v>23</v>
      </c>
      <c r="E44" s="464" t="s">
        <v>679</v>
      </c>
      <c r="F44" s="76" t="s">
        <v>680</v>
      </c>
      <c r="G44" s="76" t="s">
        <v>39</v>
      </c>
      <c r="H44" s="76" t="s">
        <v>23</v>
      </c>
      <c r="I44" s="185" t="s">
        <v>682</v>
      </c>
    </row>
    <row r="45" spans="1:10" s="76" customFormat="1" ht="24.95" customHeight="1" x14ac:dyDescent="0.25">
      <c r="A45" s="177"/>
      <c r="B45" s="178" t="s">
        <v>112</v>
      </c>
      <c r="C45" s="178"/>
      <c r="D45" s="178"/>
      <c r="E45" s="178"/>
      <c r="F45" s="177"/>
      <c r="G45" s="177"/>
      <c r="H45" s="177"/>
      <c r="I45" s="177"/>
      <c r="J45" s="80"/>
    </row>
    <row r="46" spans="1:10" s="198" customFormat="1" ht="53.25" customHeight="1" x14ac:dyDescent="0.25">
      <c r="A46" s="786"/>
      <c r="B46" s="196" t="s">
        <v>329</v>
      </c>
      <c r="C46" s="196"/>
      <c r="D46" s="197"/>
      <c r="E46" s="197" t="s">
        <v>114</v>
      </c>
      <c r="F46" s="197" t="s">
        <v>115</v>
      </c>
      <c r="G46" s="197" t="s">
        <v>61</v>
      </c>
      <c r="H46" s="197" t="s">
        <v>23</v>
      </c>
      <c r="I46" s="197" t="s">
        <v>116</v>
      </c>
      <c r="J46" s="198" t="s">
        <v>683</v>
      </c>
    </row>
    <row r="47" spans="1:10" s="198" customFormat="1" ht="56.25" customHeight="1" x14ac:dyDescent="0.25">
      <c r="A47" s="786"/>
      <c r="B47" s="196" t="s">
        <v>329</v>
      </c>
      <c r="C47" s="196"/>
      <c r="D47" s="197"/>
      <c r="E47" s="197" t="s">
        <v>117</v>
      </c>
      <c r="F47" s="197" t="s">
        <v>115</v>
      </c>
      <c r="G47" s="197" t="s">
        <v>39</v>
      </c>
      <c r="H47" s="197" t="s">
        <v>23</v>
      </c>
      <c r="I47" s="197" t="s">
        <v>118</v>
      </c>
    </row>
    <row r="48" spans="1:10" s="180" customFormat="1" ht="133.5" customHeight="1" x14ac:dyDescent="0.25">
      <c r="A48" s="786">
        <v>1</v>
      </c>
      <c r="B48" s="469" t="s">
        <v>348</v>
      </c>
      <c r="C48" s="469"/>
      <c r="D48" s="469" t="s">
        <v>312</v>
      </c>
      <c r="E48" s="469" t="s">
        <v>120</v>
      </c>
      <c r="F48" s="180" t="s">
        <v>684</v>
      </c>
      <c r="G48" s="180" t="s">
        <v>33</v>
      </c>
      <c r="H48" s="180" t="s">
        <v>23</v>
      </c>
      <c r="I48" s="180" t="s">
        <v>685</v>
      </c>
      <c r="J48" s="180" t="s">
        <v>686</v>
      </c>
    </row>
    <row r="49" spans="1:10" s="180" customFormat="1" ht="133.5" customHeight="1" x14ac:dyDescent="0.25">
      <c r="A49" s="786"/>
      <c r="B49" s="469" t="s">
        <v>348</v>
      </c>
      <c r="C49" s="469"/>
      <c r="D49" s="469" t="s">
        <v>312</v>
      </c>
      <c r="E49" s="469" t="s">
        <v>120</v>
      </c>
      <c r="F49" s="180" t="s">
        <v>684</v>
      </c>
      <c r="G49" s="180" t="s">
        <v>19</v>
      </c>
      <c r="H49" s="180" t="s">
        <v>23</v>
      </c>
      <c r="I49" s="180" t="s">
        <v>327</v>
      </c>
    </row>
    <row r="50" spans="1:10" s="180" customFormat="1" ht="134.25" customHeight="1" x14ac:dyDescent="0.25">
      <c r="A50" s="786"/>
      <c r="B50" s="469" t="s">
        <v>348</v>
      </c>
      <c r="C50" s="469"/>
      <c r="D50" s="469" t="s">
        <v>312</v>
      </c>
      <c r="E50" s="469" t="s">
        <v>120</v>
      </c>
      <c r="F50" s="180" t="s">
        <v>687</v>
      </c>
      <c r="G50" s="180" t="s">
        <v>95</v>
      </c>
      <c r="H50" s="180" t="s">
        <v>688</v>
      </c>
      <c r="I50" s="186" t="s">
        <v>689</v>
      </c>
      <c r="J50" s="466"/>
    </row>
    <row r="51" spans="1:10" s="180" customFormat="1" ht="100.5" customHeight="1" x14ac:dyDescent="0.25">
      <c r="A51" s="786">
        <v>1</v>
      </c>
      <c r="B51" s="469" t="s">
        <v>127</v>
      </c>
      <c r="C51" s="469"/>
      <c r="D51" s="469" t="s">
        <v>312</v>
      </c>
      <c r="E51" s="469" t="s">
        <v>125</v>
      </c>
      <c r="F51" s="180" t="s">
        <v>690</v>
      </c>
      <c r="G51" s="180" t="s">
        <v>61</v>
      </c>
      <c r="H51" s="180" t="s">
        <v>23</v>
      </c>
      <c r="I51" s="180" t="s">
        <v>333</v>
      </c>
      <c r="J51" s="180" t="s">
        <v>691</v>
      </c>
    </row>
    <row r="52" spans="1:10" s="180" customFormat="1" ht="100.5" customHeight="1" x14ac:dyDescent="0.25">
      <c r="A52" s="786"/>
      <c r="B52" s="469" t="s">
        <v>127</v>
      </c>
      <c r="C52" s="469"/>
      <c r="D52" s="469" t="s">
        <v>312</v>
      </c>
      <c r="E52" s="469" t="s">
        <v>125</v>
      </c>
      <c r="F52" s="180" t="s">
        <v>690</v>
      </c>
      <c r="G52" s="180" t="s">
        <v>19</v>
      </c>
      <c r="H52" s="180" t="s">
        <v>137</v>
      </c>
      <c r="I52" s="180" t="s">
        <v>327</v>
      </c>
    </row>
    <row r="53" spans="1:10" s="180" customFormat="1" ht="88.5" customHeight="1" x14ac:dyDescent="0.25">
      <c r="A53" s="786"/>
      <c r="B53" s="469" t="s">
        <v>127</v>
      </c>
      <c r="C53" s="469"/>
      <c r="D53" s="469" t="s">
        <v>312</v>
      </c>
      <c r="E53" s="469" t="s">
        <v>127</v>
      </c>
      <c r="F53" s="180" t="s">
        <v>690</v>
      </c>
      <c r="G53" s="180" t="s">
        <v>95</v>
      </c>
      <c r="H53" s="180" t="s">
        <v>692</v>
      </c>
      <c r="I53" s="186" t="s">
        <v>693</v>
      </c>
    </row>
    <row r="54" spans="1:10" s="180" customFormat="1" ht="76.5" x14ac:dyDescent="0.25">
      <c r="A54" s="786">
        <v>1</v>
      </c>
      <c r="B54" s="469" t="s">
        <v>358</v>
      </c>
      <c r="C54" s="469"/>
      <c r="D54" s="469" t="s">
        <v>312</v>
      </c>
      <c r="E54" s="469" t="s">
        <v>129</v>
      </c>
      <c r="F54" s="180" t="s">
        <v>694</v>
      </c>
      <c r="G54" s="180" t="s">
        <v>61</v>
      </c>
      <c r="H54" s="180" t="s">
        <v>54</v>
      </c>
      <c r="I54" s="180" t="s">
        <v>695</v>
      </c>
      <c r="J54" s="180" t="s">
        <v>696</v>
      </c>
    </row>
    <row r="55" spans="1:10" s="180" customFormat="1" ht="46.5" customHeight="1" x14ac:dyDescent="0.25">
      <c r="A55" s="786"/>
      <c r="B55" s="469" t="s">
        <v>358</v>
      </c>
      <c r="C55" s="469"/>
      <c r="D55" s="469" t="s">
        <v>312</v>
      </c>
      <c r="E55" s="469" t="s">
        <v>129</v>
      </c>
      <c r="F55" s="180" t="s">
        <v>694</v>
      </c>
      <c r="G55" s="180" t="s">
        <v>61</v>
      </c>
      <c r="H55" s="180" t="s">
        <v>361</v>
      </c>
      <c r="I55" s="180" t="s">
        <v>333</v>
      </c>
    </row>
    <row r="56" spans="1:10" s="180" customFormat="1" ht="57" customHeight="1" x14ac:dyDescent="0.25">
      <c r="A56" s="786"/>
      <c r="B56" s="469" t="s">
        <v>358</v>
      </c>
      <c r="C56" s="469"/>
      <c r="D56" s="469" t="s">
        <v>312</v>
      </c>
      <c r="E56" s="469" t="s">
        <v>129</v>
      </c>
      <c r="F56" s="180" t="s">
        <v>694</v>
      </c>
      <c r="G56" s="180" t="s">
        <v>95</v>
      </c>
      <c r="H56" s="180" t="s">
        <v>359</v>
      </c>
      <c r="I56" s="180" t="s">
        <v>697</v>
      </c>
    </row>
    <row r="57" spans="1:10" s="180" customFormat="1" ht="63.75" x14ac:dyDescent="0.25">
      <c r="A57" s="786"/>
      <c r="B57" s="469" t="s">
        <v>358</v>
      </c>
      <c r="C57" s="469"/>
      <c r="D57" s="469" t="s">
        <v>312</v>
      </c>
      <c r="E57" s="469" t="s">
        <v>129</v>
      </c>
      <c r="F57" s="180" t="s">
        <v>694</v>
      </c>
      <c r="G57" s="180" t="s">
        <v>39</v>
      </c>
      <c r="H57" s="180" t="s">
        <v>23</v>
      </c>
      <c r="I57" s="180" t="s">
        <v>698</v>
      </c>
    </row>
    <row r="58" spans="1:10" s="180" customFormat="1" ht="57" customHeight="1" x14ac:dyDescent="0.25">
      <c r="A58" s="786">
        <v>1</v>
      </c>
      <c r="B58" s="469" t="s">
        <v>358</v>
      </c>
      <c r="C58" s="469"/>
      <c r="D58" s="469" t="s">
        <v>312</v>
      </c>
      <c r="E58" s="469" t="s">
        <v>140</v>
      </c>
      <c r="F58" s="162" t="s">
        <v>364</v>
      </c>
      <c r="G58" s="180" t="s">
        <v>365</v>
      </c>
      <c r="H58" s="180" t="s">
        <v>366</v>
      </c>
      <c r="I58" s="180" t="s">
        <v>699</v>
      </c>
    </row>
    <row r="59" spans="1:10" s="180" customFormat="1" ht="57" customHeight="1" x14ac:dyDescent="0.25">
      <c r="A59" s="786"/>
      <c r="B59" s="469" t="s">
        <v>358</v>
      </c>
      <c r="C59" s="469"/>
      <c r="D59" s="469" t="s">
        <v>312</v>
      </c>
      <c r="E59" s="469" t="s">
        <v>140</v>
      </c>
      <c r="F59" s="162" t="s">
        <v>364</v>
      </c>
      <c r="G59" s="180" t="s">
        <v>365</v>
      </c>
      <c r="H59" s="180" t="s">
        <v>368</v>
      </c>
      <c r="I59" s="162" t="s">
        <v>700</v>
      </c>
    </row>
    <row r="60" spans="1:10" s="180" customFormat="1" ht="127.5" x14ac:dyDescent="0.25">
      <c r="A60" s="786"/>
      <c r="B60" s="469" t="s">
        <v>358</v>
      </c>
      <c r="C60" s="469"/>
      <c r="D60" s="469" t="s">
        <v>312</v>
      </c>
      <c r="E60" s="469" t="s">
        <v>140</v>
      </c>
      <c r="F60" s="162" t="s">
        <v>364</v>
      </c>
      <c r="G60" s="180" t="s">
        <v>95</v>
      </c>
      <c r="H60" s="180" t="s">
        <v>23</v>
      </c>
      <c r="I60" s="180" t="s">
        <v>701</v>
      </c>
    </row>
    <row r="61" spans="1:10" s="180" customFormat="1" ht="57.75" customHeight="1" x14ac:dyDescent="0.25">
      <c r="A61" s="786"/>
      <c r="B61" s="469" t="s">
        <v>358</v>
      </c>
      <c r="C61" s="469"/>
      <c r="D61" s="469" t="s">
        <v>312</v>
      </c>
      <c r="E61" s="469" t="s">
        <v>140</v>
      </c>
      <c r="F61" s="162" t="s">
        <v>364</v>
      </c>
      <c r="G61" s="180" t="s">
        <v>95</v>
      </c>
      <c r="H61" s="180" t="s">
        <v>370</v>
      </c>
      <c r="I61" s="180" t="s">
        <v>702</v>
      </c>
    </row>
    <row r="62" spans="1:10" s="180" customFormat="1" ht="57.75" customHeight="1" x14ac:dyDescent="0.25">
      <c r="A62" s="786"/>
      <c r="B62" s="469" t="s">
        <v>358</v>
      </c>
      <c r="C62" s="469"/>
      <c r="D62" s="469" t="s">
        <v>312</v>
      </c>
      <c r="E62" s="469" t="s">
        <v>140</v>
      </c>
      <c r="F62" s="162" t="s">
        <v>703</v>
      </c>
      <c r="G62" s="180" t="s">
        <v>33</v>
      </c>
      <c r="H62" s="180" t="s">
        <v>370</v>
      </c>
      <c r="I62" s="180" t="s">
        <v>704</v>
      </c>
    </row>
    <row r="63" spans="1:10" s="180" customFormat="1" ht="57.75" customHeight="1" x14ac:dyDescent="0.25">
      <c r="A63" s="786"/>
      <c r="B63" s="469" t="s">
        <v>358</v>
      </c>
      <c r="C63" s="469"/>
      <c r="D63" s="469" t="s">
        <v>312</v>
      </c>
      <c r="E63" s="469" t="s">
        <v>140</v>
      </c>
      <c r="F63" s="162" t="s">
        <v>703</v>
      </c>
      <c r="G63" s="180" t="s">
        <v>33</v>
      </c>
      <c r="H63" s="180" t="s">
        <v>376</v>
      </c>
      <c r="I63" s="180" t="s">
        <v>377</v>
      </c>
    </row>
    <row r="64" spans="1:10" s="180" customFormat="1" ht="57.75" customHeight="1" x14ac:dyDescent="0.25">
      <c r="A64" s="786"/>
      <c r="B64" s="469" t="s">
        <v>358</v>
      </c>
      <c r="C64" s="469"/>
      <c r="D64" s="469" t="s">
        <v>312</v>
      </c>
      <c r="E64" s="469" t="s">
        <v>140</v>
      </c>
      <c r="F64" s="162" t="s">
        <v>703</v>
      </c>
      <c r="G64" s="180" t="s">
        <v>19</v>
      </c>
      <c r="H64" s="180" t="s">
        <v>370</v>
      </c>
      <c r="I64" s="180" t="s">
        <v>705</v>
      </c>
    </row>
    <row r="65" spans="1:10" s="180" customFormat="1" ht="57.75" customHeight="1" x14ac:dyDescent="0.25">
      <c r="A65" s="786"/>
      <c r="B65" s="469" t="s">
        <v>358</v>
      </c>
      <c r="C65" s="469"/>
      <c r="D65" s="469" t="s">
        <v>312</v>
      </c>
      <c r="E65" s="469" t="s">
        <v>140</v>
      </c>
      <c r="F65" s="162" t="s">
        <v>703</v>
      </c>
      <c r="G65" s="180" t="s">
        <v>19</v>
      </c>
      <c r="H65" s="180" t="s">
        <v>376</v>
      </c>
      <c r="I65" s="180" t="s">
        <v>706</v>
      </c>
    </row>
    <row r="66" spans="1:10" s="180" customFormat="1" ht="102" x14ac:dyDescent="0.25">
      <c r="A66" s="786">
        <v>1</v>
      </c>
      <c r="B66" s="469" t="s">
        <v>358</v>
      </c>
      <c r="C66" s="469"/>
      <c r="D66" s="469" t="s">
        <v>312</v>
      </c>
      <c r="E66" s="469" t="s">
        <v>153</v>
      </c>
      <c r="F66" s="162" t="s">
        <v>707</v>
      </c>
      <c r="G66" s="180" t="s">
        <v>95</v>
      </c>
      <c r="H66" s="180" t="s">
        <v>370</v>
      </c>
      <c r="I66" s="162" t="s">
        <v>708</v>
      </c>
      <c r="J66" s="180" t="s">
        <v>709</v>
      </c>
    </row>
    <row r="67" spans="1:10" s="180" customFormat="1" ht="114.75" x14ac:dyDescent="0.25">
      <c r="A67" s="786"/>
      <c r="B67" s="469" t="s">
        <v>358</v>
      </c>
      <c r="C67" s="469"/>
      <c r="D67" s="469" t="s">
        <v>312</v>
      </c>
      <c r="E67" s="469" t="s">
        <v>153</v>
      </c>
      <c r="F67" s="162" t="s">
        <v>707</v>
      </c>
      <c r="G67" s="180" t="s">
        <v>95</v>
      </c>
      <c r="H67" s="180" t="s">
        <v>391</v>
      </c>
      <c r="I67" s="162" t="s">
        <v>708</v>
      </c>
      <c r="J67" s="180" t="s">
        <v>710</v>
      </c>
    </row>
    <row r="68" spans="1:10" s="180" customFormat="1" ht="46.5" customHeight="1" x14ac:dyDescent="0.25">
      <c r="A68" s="786"/>
      <c r="B68" s="469" t="s">
        <v>358</v>
      </c>
      <c r="C68" s="469"/>
      <c r="D68" s="469" t="s">
        <v>312</v>
      </c>
      <c r="E68" s="469" t="s">
        <v>153</v>
      </c>
      <c r="F68" s="162" t="s">
        <v>707</v>
      </c>
      <c r="G68" s="180" t="s">
        <v>61</v>
      </c>
      <c r="H68" s="180" t="s">
        <v>391</v>
      </c>
      <c r="I68" s="180" t="s">
        <v>327</v>
      </c>
    </row>
    <row r="69" spans="1:10" s="180" customFormat="1" ht="46.5" customHeight="1" x14ac:dyDescent="0.25">
      <c r="A69" s="786"/>
      <c r="B69" s="469" t="s">
        <v>358</v>
      </c>
      <c r="C69" s="469"/>
      <c r="D69" s="469" t="s">
        <v>312</v>
      </c>
      <c r="E69" s="469" t="s">
        <v>157</v>
      </c>
      <c r="F69" s="162" t="s">
        <v>707</v>
      </c>
      <c r="G69" s="180" t="s">
        <v>61</v>
      </c>
      <c r="H69" s="180" t="s">
        <v>368</v>
      </c>
      <c r="I69" s="187" t="s">
        <v>711</v>
      </c>
    </row>
    <row r="70" spans="1:10" s="180" customFormat="1" ht="102" x14ac:dyDescent="0.25">
      <c r="A70" s="786">
        <v>1</v>
      </c>
      <c r="B70" s="469" t="s">
        <v>358</v>
      </c>
      <c r="C70" s="469"/>
      <c r="D70" s="469" t="s">
        <v>312</v>
      </c>
      <c r="E70" s="469" t="s">
        <v>165</v>
      </c>
      <c r="F70" s="180" t="s">
        <v>712</v>
      </c>
      <c r="G70" s="180" t="s">
        <v>61</v>
      </c>
      <c r="H70" s="180" t="s">
        <v>688</v>
      </c>
      <c r="I70" s="180" t="s">
        <v>713</v>
      </c>
    </row>
    <row r="71" spans="1:10" s="180" customFormat="1" ht="74.25" customHeight="1" x14ac:dyDescent="0.25">
      <c r="A71" s="786"/>
      <c r="B71" s="469" t="s">
        <v>358</v>
      </c>
      <c r="C71" s="469"/>
      <c r="D71" s="469" t="s">
        <v>312</v>
      </c>
      <c r="E71" s="469" t="s">
        <v>165</v>
      </c>
      <c r="F71" s="180" t="s">
        <v>712</v>
      </c>
      <c r="G71" s="180" t="s">
        <v>61</v>
      </c>
      <c r="H71" s="180" t="s">
        <v>20</v>
      </c>
      <c r="I71" s="162" t="s">
        <v>714</v>
      </c>
    </row>
    <row r="72" spans="1:10" s="180" customFormat="1" ht="46.5" customHeight="1" x14ac:dyDescent="0.25">
      <c r="A72" s="786"/>
      <c r="B72" s="469"/>
      <c r="C72" s="469"/>
      <c r="D72" s="469" t="s">
        <v>312</v>
      </c>
      <c r="E72" s="469" t="s">
        <v>165</v>
      </c>
      <c r="F72" s="180" t="s">
        <v>712</v>
      </c>
      <c r="G72" s="180" t="s">
        <v>61</v>
      </c>
      <c r="H72" s="180" t="s">
        <v>20</v>
      </c>
      <c r="I72" s="180" t="s">
        <v>715</v>
      </c>
    </row>
    <row r="73" spans="1:10" s="180" customFormat="1" ht="46.5" customHeight="1" x14ac:dyDescent="0.25">
      <c r="A73" s="786"/>
      <c r="B73" s="469" t="s">
        <v>358</v>
      </c>
      <c r="C73" s="469"/>
      <c r="D73" s="469" t="s">
        <v>312</v>
      </c>
      <c r="E73" s="469" t="s">
        <v>165</v>
      </c>
      <c r="F73" s="180" t="s">
        <v>712</v>
      </c>
      <c r="G73" s="180" t="s">
        <v>95</v>
      </c>
      <c r="H73" s="180" t="s">
        <v>370</v>
      </c>
      <c r="I73" s="180" t="s">
        <v>173</v>
      </c>
    </row>
    <row r="74" spans="1:10" s="180" customFormat="1" ht="46.5" customHeight="1" x14ac:dyDescent="0.25">
      <c r="A74" s="786"/>
      <c r="B74" s="469" t="s">
        <v>358</v>
      </c>
      <c r="C74" s="469"/>
      <c r="D74" s="469" t="s">
        <v>312</v>
      </c>
      <c r="E74" s="469" t="s">
        <v>165</v>
      </c>
      <c r="F74" s="180" t="s">
        <v>712</v>
      </c>
      <c r="G74" s="180" t="s">
        <v>95</v>
      </c>
      <c r="H74" s="180" t="s">
        <v>391</v>
      </c>
      <c r="I74" s="180" t="s">
        <v>327</v>
      </c>
    </row>
    <row r="75" spans="1:10" s="183" customFormat="1" ht="46.5" customHeight="1" x14ac:dyDescent="0.25">
      <c r="A75" s="788">
        <v>1</v>
      </c>
      <c r="B75" s="464" t="s">
        <v>392</v>
      </c>
      <c r="C75" s="464"/>
      <c r="D75" s="76" t="s">
        <v>393</v>
      </c>
      <c r="E75" s="76" t="s">
        <v>174</v>
      </c>
      <c r="F75" s="76" t="s">
        <v>716</v>
      </c>
      <c r="G75" s="76" t="s">
        <v>39</v>
      </c>
      <c r="H75" s="76" t="s">
        <v>23</v>
      </c>
      <c r="I75" s="76" t="s">
        <v>333</v>
      </c>
    </row>
    <row r="76" spans="1:10" s="183" customFormat="1" ht="46.5" customHeight="1" x14ac:dyDescent="0.25">
      <c r="A76" s="788"/>
      <c r="B76" s="464" t="s">
        <v>392</v>
      </c>
      <c r="C76" s="464"/>
      <c r="D76" s="76" t="s">
        <v>393</v>
      </c>
      <c r="E76" s="76" t="s">
        <v>174</v>
      </c>
      <c r="F76" s="76" t="s">
        <v>716</v>
      </c>
      <c r="G76" s="76" t="s">
        <v>61</v>
      </c>
      <c r="H76" s="76" t="s">
        <v>20</v>
      </c>
      <c r="I76" s="76" t="s">
        <v>717</v>
      </c>
    </row>
    <row r="77" spans="1:10" s="183" customFormat="1" ht="46.5" customHeight="1" x14ac:dyDescent="0.25">
      <c r="A77" s="788"/>
      <c r="B77" s="464" t="s">
        <v>392</v>
      </c>
      <c r="C77" s="464"/>
      <c r="D77" s="76" t="s">
        <v>393</v>
      </c>
      <c r="E77" s="76" t="s">
        <v>174</v>
      </c>
      <c r="F77" s="76" t="s">
        <v>716</v>
      </c>
      <c r="G77" s="76" t="s">
        <v>61</v>
      </c>
      <c r="H77" s="76" t="s">
        <v>370</v>
      </c>
      <c r="I77" s="76" t="s">
        <v>718</v>
      </c>
    </row>
    <row r="78" spans="1:10" s="183" customFormat="1" ht="46.5" customHeight="1" x14ac:dyDescent="0.25">
      <c r="A78" s="788"/>
      <c r="B78" s="464"/>
      <c r="C78" s="464"/>
      <c r="D78" s="76" t="s">
        <v>393</v>
      </c>
      <c r="E78" s="76" t="s">
        <v>183</v>
      </c>
      <c r="F78" s="76" t="s">
        <v>186</v>
      </c>
      <c r="G78" s="76" t="s">
        <v>39</v>
      </c>
      <c r="H78" s="76" t="s">
        <v>23</v>
      </c>
      <c r="I78" s="76" t="s">
        <v>398</v>
      </c>
    </row>
    <row r="79" spans="1:10" s="183" customFormat="1" ht="46.5" customHeight="1" x14ac:dyDescent="0.25">
      <c r="A79" s="788">
        <v>1</v>
      </c>
      <c r="B79" s="464" t="s">
        <v>392</v>
      </c>
      <c r="C79" s="464"/>
      <c r="D79" s="76" t="s">
        <v>393</v>
      </c>
      <c r="E79" s="76" t="s">
        <v>183</v>
      </c>
      <c r="F79" s="76" t="s">
        <v>186</v>
      </c>
      <c r="G79" s="76" t="s">
        <v>61</v>
      </c>
      <c r="H79" s="76" t="s">
        <v>23</v>
      </c>
      <c r="I79" s="76" t="s">
        <v>719</v>
      </c>
    </row>
    <row r="80" spans="1:10" s="183" customFormat="1" ht="46.5" customHeight="1" x14ac:dyDescent="0.25">
      <c r="A80" s="788"/>
      <c r="B80" s="464"/>
      <c r="C80" s="464"/>
      <c r="D80" s="76" t="s">
        <v>393</v>
      </c>
      <c r="E80" s="76" t="s">
        <v>183</v>
      </c>
      <c r="F80" s="76" t="s">
        <v>186</v>
      </c>
      <c r="G80" s="76" t="s">
        <v>61</v>
      </c>
      <c r="H80" s="76" t="s">
        <v>370</v>
      </c>
      <c r="I80" s="76" t="s">
        <v>720</v>
      </c>
    </row>
    <row r="81" spans="1:10" s="183" customFormat="1" ht="46.5" customHeight="1" x14ac:dyDescent="0.25">
      <c r="A81" s="788"/>
      <c r="B81" s="464" t="s">
        <v>392</v>
      </c>
      <c r="C81" s="464"/>
      <c r="D81" s="76" t="s">
        <v>393</v>
      </c>
      <c r="E81" s="76" t="s">
        <v>188</v>
      </c>
      <c r="F81" s="76" t="s">
        <v>401</v>
      </c>
      <c r="G81" s="76" t="s">
        <v>95</v>
      </c>
      <c r="H81" s="76" t="s">
        <v>23</v>
      </c>
      <c r="I81" s="76" t="s">
        <v>327</v>
      </c>
    </row>
    <row r="82" spans="1:10" s="183" customFormat="1" ht="46.5" customHeight="1" x14ac:dyDescent="0.25">
      <c r="A82" s="788"/>
      <c r="B82" s="464" t="s">
        <v>392</v>
      </c>
      <c r="C82" s="464"/>
      <c r="D82" s="76" t="s">
        <v>393</v>
      </c>
      <c r="E82" s="76" t="s">
        <v>188</v>
      </c>
      <c r="F82" s="76" t="s">
        <v>401</v>
      </c>
      <c r="G82" s="76" t="s">
        <v>61</v>
      </c>
      <c r="H82" s="76" t="s">
        <v>23</v>
      </c>
      <c r="I82" s="76" t="s">
        <v>721</v>
      </c>
    </row>
    <row r="83" spans="1:10" s="183" customFormat="1" ht="46.5" customHeight="1" x14ac:dyDescent="0.25">
      <c r="A83" s="788"/>
      <c r="B83" s="464" t="s">
        <v>392</v>
      </c>
      <c r="C83" s="464"/>
      <c r="D83" s="76" t="s">
        <v>393</v>
      </c>
      <c r="E83" s="76" t="s">
        <v>188</v>
      </c>
      <c r="F83" s="76" t="s">
        <v>401</v>
      </c>
      <c r="G83" s="76" t="s">
        <v>61</v>
      </c>
      <c r="H83" s="76" t="s">
        <v>370</v>
      </c>
      <c r="I83" s="76" t="s">
        <v>403</v>
      </c>
    </row>
    <row r="84" spans="1:10" s="183" customFormat="1" ht="46.5" customHeight="1" x14ac:dyDescent="0.25">
      <c r="A84" s="788"/>
      <c r="B84" s="464" t="s">
        <v>392</v>
      </c>
      <c r="C84" s="464"/>
      <c r="D84" s="76" t="s">
        <v>722</v>
      </c>
      <c r="E84" s="76" t="s">
        <v>192</v>
      </c>
      <c r="F84" s="76" t="s">
        <v>193</v>
      </c>
      <c r="G84" s="76" t="s">
        <v>39</v>
      </c>
      <c r="H84" s="76" t="s">
        <v>23</v>
      </c>
      <c r="I84" s="76" t="s">
        <v>406</v>
      </c>
    </row>
    <row r="85" spans="1:10" s="183" customFormat="1" ht="46.5" customHeight="1" x14ac:dyDescent="0.25">
      <c r="A85" s="788">
        <v>1</v>
      </c>
      <c r="B85" s="464" t="s">
        <v>392</v>
      </c>
      <c r="C85" s="464"/>
      <c r="D85" s="76" t="s">
        <v>404</v>
      </c>
      <c r="E85" s="76" t="s">
        <v>192</v>
      </c>
      <c r="F85" s="76" t="s">
        <v>193</v>
      </c>
      <c r="G85" s="76" t="s">
        <v>61</v>
      </c>
      <c r="H85" s="76" t="s">
        <v>23</v>
      </c>
      <c r="I85" s="76" t="s">
        <v>407</v>
      </c>
    </row>
    <row r="86" spans="1:10" s="183" customFormat="1" ht="46.5" customHeight="1" x14ac:dyDescent="0.25">
      <c r="A86" s="788"/>
      <c r="B86" s="464" t="s">
        <v>392</v>
      </c>
      <c r="C86" s="464"/>
      <c r="D86" s="76" t="s">
        <v>404</v>
      </c>
      <c r="E86" s="76" t="s">
        <v>192</v>
      </c>
      <c r="F86" s="76" t="s">
        <v>193</v>
      </c>
      <c r="G86" s="76" t="s">
        <v>61</v>
      </c>
      <c r="H86" s="76" t="s">
        <v>370</v>
      </c>
      <c r="I86" s="76" t="s">
        <v>408</v>
      </c>
    </row>
    <row r="87" spans="1:10" s="183" customFormat="1" ht="46.5" customHeight="1" x14ac:dyDescent="0.25">
      <c r="A87" s="788">
        <v>1</v>
      </c>
      <c r="B87" s="464" t="s">
        <v>392</v>
      </c>
      <c r="C87" s="464"/>
      <c r="D87" s="76" t="s">
        <v>404</v>
      </c>
      <c r="E87" s="76" t="s">
        <v>195</v>
      </c>
      <c r="F87" s="76" t="s">
        <v>196</v>
      </c>
      <c r="G87" s="76" t="s">
        <v>39</v>
      </c>
      <c r="H87" s="76" t="s">
        <v>23</v>
      </c>
      <c r="I87" s="76" t="s">
        <v>398</v>
      </c>
    </row>
    <row r="88" spans="1:10" s="183" customFormat="1" ht="46.5" customHeight="1" x14ac:dyDescent="0.25">
      <c r="A88" s="788"/>
      <c r="B88" s="464" t="s">
        <v>392</v>
      </c>
      <c r="C88" s="464"/>
      <c r="D88" s="76" t="s">
        <v>404</v>
      </c>
      <c r="E88" s="76" t="s">
        <v>195</v>
      </c>
      <c r="F88" s="76" t="s">
        <v>196</v>
      </c>
      <c r="G88" s="76" t="s">
        <v>61</v>
      </c>
      <c r="H88" s="76" t="s">
        <v>23</v>
      </c>
      <c r="I88" s="76" t="s">
        <v>723</v>
      </c>
    </row>
    <row r="89" spans="1:10" s="183" customFormat="1" ht="46.5" customHeight="1" x14ac:dyDescent="0.25">
      <c r="A89" s="788"/>
      <c r="B89" s="464" t="s">
        <v>392</v>
      </c>
      <c r="C89" s="464"/>
      <c r="D89" s="76" t="s">
        <v>404</v>
      </c>
      <c r="E89" s="76" t="s">
        <v>195</v>
      </c>
      <c r="F89" s="76" t="s">
        <v>196</v>
      </c>
      <c r="G89" s="76" t="s">
        <v>61</v>
      </c>
      <c r="H89" s="76" t="s">
        <v>370</v>
      </c>
      <c r="I89" s="76" t="s">
        <v>724</v>
      </c>
    </row>
    <row r="90" spans="1:10" s="180" customFormat="1" ht="46.5" customHeight="1" x14ac:dyDescent="0.25">
      <c r="A90" s="786">
        <v>1</v>
      </c>
      <c r="B90" s="469" t="s">
        <v>443</v>
      </c>
      <c r="C90" s="469"/>
      <c r="D90" s="469" t="s">
        <v>23</v>
      </c>
      <c r="E90" s="469" t="s">
        <v>199</v>
      </c>
      <c r="F90" s="180" t="s">
        <v>447</v>
      </c>
      <c r="G90" s="180" t="s">
        <v>180</v>
      </c>
      <c r="H90" s="180" t="s">
        <v>23</v>
      </c>
      <c r="I90" s="180" t="s">
        <v>333</v>
      </c>
      <c r="J90" s="180" t="s">
        <v>725</v>
      </c>
    </row>
    <row r="91" spans="1:10" s="180" customFormat="1" ht="135" customHeight="1" x14ac:dyDescent="0.25">
      <c r="A91" s="786"/>
      <c r="B91" s="469" t="s">
        <v>443</v>
      </c>
      <c r="C91" s="469"/>
      <c r="D91" s="469" t="s">
        <v>23</v>
      </c>
      <c r="E91" s="469" t="s">
        <v>199</v>
      </c>
      <c r="F91" s="180" t="s">
        <v>447</v>
      </c>
      <c r="G91" s="180" t="s">
        <v>39</v>
      </c>
      <c r="H91" s="180" t="s">
        <v>23</v>
      </c>
      <c r="I91" s="180" t="s">
        <v>726</v>
      </c>
    </row>
    <row r="92" spans="1:10" s="180" customFormat="1" ht="135" customHeight="1" x14ac:dyDescent="0.25">
      <c r="A92" s="466"/>
      <c r="B92" s="469" t="s">
        <v>443</v>
      </c>
      <c r="C92" s="469"/>
      <c r="D92" s="469" t="s">
        <v>23</v>
      </c>
      <c r="E92" s="469" t="s">
        <v>203</v>
      </c>
      <c r="F92" s="180" t="s">
        <v>727</v>
      </c>
      <c r="G92" s="180" t="s">
        <v>33</v>
      </c>
      <c r="H92" s="180" t="s">
        <v>23</v>
      </c>
      <c r="I92" s="180" t="s">
        <v>728</v>
      </c>
    </row>
    <row r="93" spans="1:10" s="180" customFormat="1" ht="87.75" customHeight="1" x14ac:dyDescent="0.25">
      <c r="A93" s="466"/>
      <c r="B93" s="469" t="s">
        <v>443</v>
      </c>
      <c r="C93" s="469"/>
      <c r="D93" s="469" t="s">
        <v>23</v>
      </c>
      <c r="E93" s="469" t="s">
        <v>203</v>
      </c>
      <c r="F93" s="180" t="s">
        <v>727</v>
      </c>
      <c r="G93" s="180" t="s">
        <v>39</v>
      </c>
      <c r="H93" s="180" t="s">
        <v>23</v>
      </c>
      <c r="I93" s="186" t="s">
        <v>729</v>
      </c>
    </row>
    <row r="94" spans="1:10" s="180" customFormat="1" ht="46.5" customHeight="1" x14ac:dyDescent="0.25">
      <c r="A94" s="786">
        <v>1</v>
      </c>
      <c r="B94" s="469" t="s">
        <v>443</v>
      </c>
      <c r="C94" s="469"/>
      <c r="D94" s="469" t="s">
        <v>23</v>
      </c>
      <c r="E94" s="469" t="s">
        <v>207</v>
      </c>
      <c r="F94" s="180" t="s">
        <v>730</v>
      </c>
      <c r="G94" s="180" t="s">
        <v>180</v>
      </c>
      <c r="H94" s="180" t="s">
        <v>23</v>
      </c>
      <c r="I94" s="180" t="s">
        <v>333</v>
      </c>
    </row>
    <row r="95" spans="1:10" s="180" customFormat="1" ht="112.5" customHeight="1" x14ac:dyDescent="0.25">
      <c r="A95" s="786"/>
      <c r="B95" s="469" t="s">
        <v>443</v>
      </c>
      <c r="C95" s="469"/>
      <c r="D95" s="469" t="s">
        <v>23</v>
      </c>
      <c r="E95" s="469" t="s">
        <v>207</v>
      </c>
      <c r="F95" s="180" t="s">
        <v>730</v>
      </c>
      <c r="G95" s="180" t="s">
        <v>39</v>
      </c>
      <c r="H95" s="180" t="s">
        <v>23</v>
      </c>
      <c r="I95" s="186" t="s">
        <v>731</v>
      </c>
    </row>
    <row r="96" spans="1:10" s="180" customFormat="1" ht="46.5" customHeight="1" x14ac:dyDescent="0.25">
      <c r="A96" s="786"/>
      <c r="B96" s="469" t="s">
        <v>443</v>
      </c>
      <c r="C96" s="469"/>
      <c r="D96" s="469" t="s">
        <v>23</v>
      </c>
      <c r="E96" s="469" t="s">
        <v>444</v>
      </c>
      <c r="F96" s="180" t="s">
        <v>732</v>
      </c>
      <c r="G96" s="180" t="s">
        <v>33</v>
      </c>
      <c r="H96" s="180" t="s">
        <v>54</v>
      </c>
      <c r="I96" s="180" t="s">
        <v>339</v>
      </c>
    </row>
    <row r="97" spans="1:10" s="180" customFormat="1" ht="112.5" customHeight="1" x14ac:dyDescent="0.25">
      <c r="A97" s="786"/>
      <c r="B97" s="469" t="s">
        <v>443</v>
      </c>
      <c r="C97" s="469"/>
      <c r="D97" s="469"/>
      <c r="E97" s="469" t="s">
        <v>444</v>
      </c>
      <c r="F97" s="180" t="s">
        <v>732</v>
      </c>
      <c r="G97" s="180" t="s">
        <v>39</v>
      </c>
      <c r="H97" s="180" t="s">
        <v>54</v>
      </c>
      <c r="I97" s="186" t="s">
        <v>733</v>
      </c>
    </row>
    <row r="98" spans="1:10" s="76" customFormat="1" ht="24.95" customHeight="1" x14ac:dyDescent="0.25">
      <c r="A98" s="177"/>
      <c r="B98" s="178" t="s">
        <v>225</v>
      </c>
      <c r="C98" s="178"/>
      <c r="D98" s="178"/>
      <c r="E98" s="178"/>
      <c r="F98" s="177"/>
      <c r="G98" s="177"/>
      <c r="H98" s="177"/>
      <c r="I98" s="177"/>
      <c r="J98" s="80"/>
    </row>
    <row r="99" spans="1:10" s="75" customFormat="1" ht="87" customHeight="1" x14ac:dyDescent="0.25">
      <c r="A99" s="729"/>
      <c r="B99" s="784" t="s">
        <v>734</v>
      </c>
      <c r="C99" s="464"/>
      <c r="D99" s="469" t="s">
        <v>23</v>
      </c>
      <c r="E99" s="464" t="s">
        <v>735</v>
      </c>
      <c r="F99" s="84" t="s">
        <v>736</v>
      </c>
      <c r="G99" s="84" t="s">
        <v>737</v>
      </c>
      <c r="H99" s="84" t="s">
        <v>738</v>
      </c>
      <c r="I99" s="84" t="s">
        <v>739</v>
      </c>
      <c r="J99" s="73" t="s">
        <v>740</v>
      </c>
    </row>
    <row r="100" spans="1:10" s="75" customFormat="1" ht="60" customHeight="1" x14ac:dyDescent="0.25">
      <c r="A100" s="729"/>
      <c r="B100" s="784"/>
      <c r="C100" s="464"/>
      <c r="D100" s="469" t="s">
        <v>23</v>
      </c>
      <c r="E100" s="464"/>
      <c r="F100" s="84" t="s">
        <v>741</v>
      </c>
      <c r="G100" s="84" t="s">
        <v>737</v>
      </c>
      <c r="H100" s="84" t="s">
        <v>738</v>
      </c>
      <c r="I100" s="84" t="s">
        <v>742</v>
      </c>
      <c r="J100" s="73"/>
    </row>
    <row r="101" spans="1:10" s="75" customFormat="1" ht="48" customHeight="1" x14ac:dyDescent="0.25">
      <c r="A101" s="729"/>
      <c r="B101" s="784"/>
      <c r="C101" s="464"/>
      <c r="D101" s="469" t="s">
        <v>23</v>
      </c>
      <c r="E101" s="464" t="s">
        <v>743</v>
      </c>
      <c r="F101" s="76" t="s">
        <v>744</v>
      </c>
      <c r="G101" s="76" t="s">
        <v>737</v>
      </c>
      <c r="H101" s="76"/>
      <c r="I101" s="76" t="s">
        <v>745</v>
      </c>
      <c r="J101" s="76"/>
    </row>
    <row r="102" spans="1:10" s="75" customFormat="1" ht="48" customHeight="1" x14ac:dyDescent="0.25">
      <c r="A102" s="729">
        <v>1</v>
      </c>
      <c r="B102" s="464" t="s">
        <v>454</v>
      </c>
      <c r="C102" s="464"/>
      <c r="D102" s="464" t="s">
        <v>23</v>
      </c>
      <c r="E102" s="464" t="s">
        <v>17</v>
      </c>
      <c r="F102" s="77" t="s">
        <v>27</v>
      </c>
      <c r="G102" s="76" t="s">
        <v>19</v>
      </c>
      <c r="H102" s="470" t="s">
        <v>20</v>
      </c>
      <c r="I102" s="76" t="s">
        <v>333</v>
      </c>
      <c r="J102" s="76"/>
    </row>
    <row r="103" spans="1:10" ht="63.75" customHeight="1" x14ac:dyDescent="0.2">
      <c r="A103" s="729"/>
      <c r="B103" s="464" t="s">
        <v>454</v>
      </c>
      <c r="C103" s="464"/>
      <c r="D103" s="464" t="s">
        <v>23</v>
      </c>
      <c r="E103" s="464" t="s">
        <v>17</v>
      </c>
      <c r="F103" s="77" t="s">
        <v>27</v>
      </c>
      <c r="G103" s="77" t="s">
        <v>22</v>
      </c>
      <c r="H103" s="147" t="s">
        <v>23</v>
      </c>
      <c r="I103" s="77" t="s">
        <v>455</v>
      </c>
      <c r="J103" s="188"/>
    </row>
    <row r="104" spans="1:10" s="189" customFormat="1" ht="60" customHeight="1" x14ac:dyDescent="0.25">
      <c r="A104" s="789">
        <v>2</v>
      </c>
      <c r="B104" s="464" t="s">
        <v>454</v>
      </c>
      <c r="C104" s="464"/>
      <c r="D104" s="189" t="s">
        <v>476</v>
      </c>
      <c r="E104" s="189" t="s">
        <v>488</v>
      </c>
      <c r="F104" s="189" t="s">
        <v>489</v>
      </c>
      <c r="G104" s="189" t="s">
        <v>39</v>
      </c>
      <c r="H104" s="189" t="s">
        <v>23</v>
      </c>
      <c r="I104" s="190" t="s">
        <v>327</v>
      </c>
    </row>
    <row r="105" spans="1:10" s="189" customFormat="1" ht="60" customHeight="1" x14ac:dyDescent="0.25">
      <c r="A105" s="789"/>
      <c r="B105" s="464" t="s">
        <v>454</v>
      </c>
      <c r="C105" s="464"/>
      <c r="D105" s="189" t="s">
        <v>476</v>
      </c>
      <c r="E105" s="189" t="s">
        <v>488</v>
      </c>
      <c r="F105" s="189" t="s">
        <v>489</v>
      </c>
      <c r="G105" s="189" t="s">
        <v>61</v>
      </c>
      <c r="H105" s="189" t="s">
        <v>23</v>
      </c>
      <c r="I105" s="190" t="s">
        <v>490</v>
      </c>
    </row>
    <row r="106" spans="1:10" s="75" customFormat="1" ht="57.75" customHeight="1" x14ac:dyDescent="0.25">
      <c r="A106" s="729">
        <v>1</v>
      </c>
      <c r="B106" s="195" t="s">
        <v>746</v>
      </c>
      <c r="C106" s="195"/>
      <c r="D106" s="195" t="s">
        <v>747</v>
      </c>
      <c r="E106" s="195" t="s">
        <v>227</v>
      </c>
      <c r="F106" s="77" t="s">
        <v>748</v>
      </c>
      <c r="G106" s="77" t="s">
        <v>33</v>
      </c>
      <c r="H106" s="77"/>
      <c r="I106" s="77" t="s">
        <v>229</v>
      </c>
      <c r="J106" s="162" t="s">
        <v>463</v>
      </c>
    </row>
    <row r="107" spans="1:10" s="75" customFormat="1" ht="57.75" customHeight="1" x14ac:dyDescent="0.25">
      <c r="A107" s="729"/>
      <c r="B107" s="195" t="s">
        <v>746</v>
      </c>
      <c r="C107" s="195"/>
      <c r="D107" s="464" t="s">
        <v>747</v>
      </c>
      <c r="E107" s="195" t="s">
        <v>227</v>
      </c>
      <c r="F107" s="77" t="s">
        <v>748</v>
      </c>
      <c r="G107" s="77" t="s">
        <v>19</v>
      </c>
      <c r="H107" s="77"/>
      <c r="I107" s="77" t="s">
        <v>749</v>
      </c>
      <c r="J107" s="162"/>
    </row>
    <row r="108" spans="1:10" ht="81.75" customHeight="1" x14ac:dyDescent="0.2">
      <c r="A108" s="729">
        <v>2</v>
      </c>
      <c r="B108" s="195" t="s">
        <v>746</v>
      </c>
      <c r="C108" s="195"/>
      <c r="D108" s="464" t="s">
        <v>747</v>
      </c>
      <c r="E108" s="464" t="s">
        <v>227</v>
      </c>
      <c r="F108" s="77" t="s">
        <v>464</v>
      </c>
      <c r="G108" s="77" t="s">
        <v>33</v>
      </c>
      <c r="H108" s="77"/>
      <c r="I108" s="77" t="s">
        <v>750</v>
      </c>
      <c r="J108" s="162" t="s">
        <v>463</v>
      </c>
    </row>
    <row r="109" spans="1:10" ht="81.75" customHeight="1" x14ac:dyDescent="0.2">
      <c r="A109" s="729"/>
      <c r="B109" s="195" t="s">
        <v>746</v>
      </c>
      <c r="C109" s="195"/>
      <c r="D109" s="464" t="s">
        <v>747</v>
      </c>
      <c r="E109" s="464" t="s">
        <v>227</v>
      </c>
      <c r="F109" s="77" t="s">
        <v>464</v>
      </c>
      <c r="G109" s="77" t="s">
        <v>19</v>
      </c>
      <c r="H109" s="77"/>
      <c r="I109" s="77" t="s">
        <v>749</v>
      </c>
      <c r="J109" s="162"/>
    </row>
    <row r="110" spans="1:10" ht="81.75" customHeight="1" x14ac:dyDescent="0.2">
      <c r="A110" s="729">
        <v>3</v>
      </c>
      <c r="B110" s="195" t="s">
        <v>746</v>
      </c>
      <c r="C110" s="195"/>
      <c r="D110" s="464" t="s">
        <v>747</v>
      </c>
      <c r="E110" s="464" t="s">
        <v>227</v>
      </c>
      <c r="F110" s="73" t="s">
        <v>235</v>
      </c>
      <c r="G110" s="77" t="s">
        <v>39</v>
      </c>
      <c r="H110" s="77" t="s">
        <v>20</v>
      </c>
      <c r="I110" s="77" t="s">
        <v>333</v>
      </c>
      <c r="J110" s="162"/>
    </row>
    <row r="111" spans="1:10" ht="76.5" x14ac:dyDescent="0.2">
      <c r="A111" s="729"/>
      <c r="B111" s="195" t="s">
        <v>746</v>
      </c>
      <c r="C111" s="195"/>
      <c r="D111" s="464" t="s">
        <v>747</v>
      </c>
      <c r="E111" s="464" t="s">
        <v>227</v>
      </c>
      <c r="F111" s="73" t="s">
        <v>235</v>
      </c>
      <c r="G111" s="98" t="s">
        <v>33</v>
      </c>
      <c r="H111" s="293" t="s">
        <v>23</v>
      </c>
      <c r="I111" s="73" t="s">
        <v>236</v>
      </c>
      <c r="J111" s="294"/>
    </row>
    <row r="112" spans="1:10" ht="97.5" customHeight="1" x14ac:dyDescent="0.2">
      <c r="A112" s="729">
        <v>4</v>
      </c>
      <c r="B112" s="195" t="s">
        <v>746</v>
      </c>
      <c r="C112" s="195"/>
      <c r="D112" s="464" t="s">
        <v>747</v>
      </c>
      <c r="E112" s="464" t="s">
        <v>227</v>
      </c>
      <c r="F112" s="73" t="s">
        <v>237</v>
      </c>
      <c r="G112" s="98" t="s">
        <v>33</v>
      </c>
      <c r="H112" s="293" t="s">
        <v>23</v>
      </c>
      <c r="I112" s="73" t="s">
        <v>238</v>
      </c>
      <c r="J112" s="294"/>
    </row>
    <row r="113" spans="1:10" ht="97.5" customHeight="1" x14ac:dyDescent="0.2">
      <c r="A113" s="729"/>
      <c r="B113" s="195" t="s">
        <v>746</v>
      </c>
      <c r="C113" s="195"/>
      <c r="D113" s="464" t="s">
        <v>747</v>
      </c>
      <c r="E113" s="464" t="s">
        <v>227</v>
      </c>
      <c r="F113" s="73" t="s">
        <v>237</v>
      </c>
      <c r="G113" s="98" t="s">
        <v>19</v>
      </c>
      <c r="H113" s="293" t="s">
        <v>20</v>
      </c>
      <c r="I113" s="73" t="s">
        <v>751</v>
      </c>
      <c r="J113" s="294"/>
    </row>
    <row r="114" spans="1:10" ht="102" x14ac:dyDescent="0.2">
      <c r="A114" s="729">
        <v>5</v>
      </c>
      <c r="B114" s="195" t="s">
        <v>746</v>
      </c>
      <c r="C114" s="195"/>
      <c r="D114" s="464" t="s">
        <v>752</v>
      </c>
      <c r="E114" s="464" t="s">
        <v>227</v>
      </c>
      <c r="F114" s="98" t="s">
        <v>753</v>
      </c>
      <c r="G114" s="98" t="s">
        <v>33</v>
      </c>
      <c r="H114" s="293" t="s">
        <v>23</v>
      </c>
      <c r="I114" s="98" t="s">
        <v>469</v>
      </c>
      <c r="J114" s="188" t="s">
        <v>754</v>
      </c>
    </row>
    <row r="115" spans="1:10" ht="38.25" x14ac:dyDescent="0.2">
      <c r="A115" s="729"/>
      <c r="B115" s="195" t="s">
        <v>746</v>
      </c>
      <c r="C115" s="195"/>
      <c r="D115" s="464" t="s">
        <v>752</v>
      </c>
      <c r="E115" s="464" t="s">
        <v>227</v>
      </c>
      <c r="F115" s="98" t="s">
        <v>753</v>
      </c>
      <c r="G115" s="98" t="s">
        <v>19</v>
      </c>
      <c r="H115" s="293" t="s">
        <v>23</v>
      </c>
      <c r="I115" s="98" t="s">
        <v>333</v>
      </c>
      <c r="J115" s="188"/>
    </row>
    <row r="116" spans="1:10" s="192" customFormat="1" ht="60" customHeight="1" x14ac:dyDescent="0.25">
      <c r="A116" s="791">
        <v>1</v>
      </c>
      <c r="B116" s="191" t="s">
        <v>755</v>
      </c>
      <c r="C116" s="191"/>
      <c r="D116" s="192" t="s">
        <v>23</v>
      </c>
      <c r="E116" s="192" t="s">
        <v>471</v>
      </c>
      <c r="F116" s="192" t="s">
        <v>472</v>
      </c>
      <c r="G116" s="192" t="s">
        <v>61</v>
      </c>
      <c r="H116" s="192" t="s">
        <v>23</v>
      </c>
      <c r="I116" s="193" t="s">
        <v>473</v>
      </c>
    </row>
    <row r="117" spans="1:10" s="192" customFormat="1" ht="60" customHeight="1" x14ac:dyDescent="0.25">
      <c r="A117" s="791"/>
      <c r="B117" s="191" t="s">
        <v>755</v>
      </c>
      <c r="C117" s="191"/>
      <c r="D117" s="192" t="s">
        <v>23</v>
      </c>
      <c r="E117" s="192" t="s">
        <v>471</v>
      </c>
      <c r="F117" s="192" t="s">
        <v>472</v>
      </c>
      <c r="G117" s="192" t="s">
        <v>39</v>
      </c>
      <c r="H117" s="192" t="s">
        <v>23</v>
      </c>
      <c r="I117" s="193" t="s">
        <v>474</v>
      </c>
    </row>
    <row r="118" spans="1:10" s="189" customFormat="1" ht="60" customHeight="1" x14ac:dyDescent="0.25">
      <c r="A118" s="789">
        <v>1</v>
      </c>
      <c r="B118" s="194" t="s">
        <v>756</v>
      </c>
      <c r="C118" s="194"/>
      <c r="D118" s="189" t="s">
        <v>476</v>
      </c>
      <c r="E118" s="189" t="s">
        <v>264</v>
      </c>
      <c r="F118" s="189" t="s">
        <v>477</v>
      </c>
      <c r="G118" s="189" t="s">
        <v>61</v>
      </c>
      <c r="H118" s="189" t="s">
        <v>23</v>
      </c>
      <c r="I118" s="190" t="s">
        <v>327</v>
      </c>
    </row>
    <row r="119" spans="1:10" s="189" customFormat="1" ht="60" customHeight="1" x14ac:dyDescent="0.25">
      <c r="A119" s="789"/>
      <c r="B119" s="194" t="s">
        <v>756</v>
      </c>
      <c r="C119" s="194"/>
      <c r="D119" s="189" t="s">
        <v>476</v>
      </c>
      <c r="E119" s="189" t="s">
        <v>264</v>
      </c>
      <c r="F119" s="189" t="s">
        <v>477</v>
      </c>
      <c r="G119" s="189" t="s">
        <v>39</v>
      </c>
      <c r="H119" s="189" t="s">
        <v>23</v>
      </c>
      <c r="I119" s="190" t="s">
        <v>267</v>
      </c>
    </row>
    <row r="120" spans="1:10" s="189" customFormat="1" ht="60" customHeight="1" x14ac:dyDescent="0.25">
      <c r="A120" s="789">
        <v>2</v>
      </c>
      <c r="B120" s="194" t="s">
        <v>756</v>
      </c>
      <c r="C120" s="194"/>
      <c r="D120" s="189" t="s">
        <v>478</v>
      </c>
      <c r="E120" s="189" t="s">
        <v>270</v>
      </c>
      <c r="F120" s="189" t="s">
        <v>479</v>
      </c>
      <c r="G120" s="189" t="s">
        <v>61</v>
      </c>
      <c r="H120" s="189" t="s">
        <v>23</v>
      </c>
      <c r="I120" s="190" t="s">
        <v>272</v>
      </c>
    </row>
    <row r="121" spans="1:10" s="189" customFormat="1" ht="60" customHeight="1" x14ac:dyDescent="0.25">
      <c r="A121" s="789"/>
      <c r="B121" s="194" t="s">
        <v>756</v>
      </c>
      <c r="C121" s="194"/>
      <c r="D121" s="189" t="s">
        <v>478</v>
      </c>
      <c r="E121" s="189" t="s">
        <v>270</v>
      </c>
      <c r="F121" s="189" t="s">
        <v>479</v>
      </c>
      <c r="G121" s="189" t="s">
        <v>39</v>
      </c>
      <c r="H121" s="189" t="s">
        <v>23</v>
      </c>
      <c r="I121" s="190" t="s">
        <v>327</v>
      </c>
    </row>
    <row r="122" spans="1:10" s="189" customFormat="1" ht="60" customHeight="1" x14ac:dyDescent="0.25">
      <c r="A122" s="789">
        <v>3</v>
      </c>
      <c r="B122" s="194" t="s">
        <v>756</v>
      </c>
      <c r="C122" s="194"/>
      <c r="D122" s="189" t="s">
        <v>480</v>
      </c>
      <c r="E122" s="189" t="s">
        <v>276</v>
      </c>
      <c r="F122" s="189" t="s">
        <v>481</v>
      </c>
      <c r="G122" s="189" t="s">
        <v>61</v>
      </c>
      <c r="H122" s="189" t="s">
        <v>23</v>
      </c>
      <c r="I122" s="190" t="s">
        <v>278</v>
      </c>
    </row>
    <row r="123" spans="1:10" s="189" customFormat="1" ht="60" customHeight="1" x14ac:dyDescent="0.25">
      <c r="A123" s="789"/>
      <c r="B123" s="194" t="s">
        <v>756</v>
      </c>
      <c r="C123" s="194"/>
      <c r="D123" s="189" t="s">
        <v>480</v>
      </c>
      <c r="E123" s="189" t="s">
        <v>276</v>
      </c>
      <c r="F123" s="189" t="s">
        <v>481</v>
      </c>
      <c r="G123" s="189" t="s">
        <v>39</v>
      </c>
      <c r="H123" s="189" t="s">
        <v>23</v>
      </c>
      <c r="I123" s="190" t="s">
        <v>280</v>
      </c>
    </row>
    <row r="124" spans="1:10" s="189" customFormat="1" ht="60" customHeight="1" x14ac:dyDescent="0.25">
      <c r="A124" s="789">
        <v>4</v>
      </c>
      <c r="B124" s="194" t="s">
        <v>756</v>
      </c>
      <c r="C124" s="194"/>
      <c r="D124" s="189" t="s">
        <v>482</v>
      </c>
      <c r="E124" s="189" t="s">
        <v>282</v>
      </c>
      <c r="F124" s="189" t="s">
        <v>483</v>
      </c>
      <c r="G124" s="189" t="s">
        <v>61</v>
      </c>
      <c r="H124" s="189" t="s">
        <v>23</v>
      </c>
      <c r="I124" s="190" t="s">
        <v>327</v>
      </c>
    </row>
    <row r="125" spans="1:10" s="189" customFormat="1" ht="60" customHeight="1" x14ac:dyDescent="0.25">
      <c r="A125" s="789"/>
      <c r="B125" s="194" t="s">
        <v>756</v>
      </c>
      <c r="C125" s="194"/>
      <c r="D125" s="189" t="s">
        <v>482</v>
      </c>
      <c r="E125" s="189" t="s">
        <v>282</v>
      </c>
      <c r="F125" s="189" t="s">
        <v>483</v>
      </c>
      <c r="G125" s="189" t="s">
        <v>39</v>
      </c>
      <c r="H125" s="189" t="s">
        <v>23</v>
      </c>
      <c r="I125" s="190" t="s">
        <v>286</v>
      </c>
    </row>
    <row r="126" spans="1:10" s="192" customFormat="1" ht="60" customHeight="1" x14ac:dyDescent="0.25">
      <c r="A126" s="791">
        <v>5</v>
      </c>
      <c r="B126" s="194" t="s">
        <v>756</v>
      </c>
      <c r="C126" s="194"/>
      <c r="D126" s="192" t="s">
        <v>484</v>
      </c>
      <c r="E126" s="192" t="s">
        <v>246</v>
      </c>
      <c r="F126" s="192" t="s">
        <v>485</v>
      </c>
      <c r="G126" s="192" t="s">
        <v>61</v>
      </c>
      <c r="H126" s="192" t="s">
        <v>23</v>
      </c>
      <c r="I126" s="193" t="s">
        <v>327</v>
      </c>
    </row>
    <row r="127" spans="1:10" s="192" customFormat="1" ht="60" customHeight="1" x14ac:dyDescent="0.25">
      <c r="A127" s="791"/>
      <c r="B127" s="194" t="s">
        <v>756</v>
      </c>
      <c r="C127" s="194"/>
      <c r="D127" s="192" t="s">
        <v>484</v>
      </c>
      <c r="E127" s="192" t="s">
        <v>246</v>
      </c>
      <c r="F127" s="192" t="s">
        <v>485</v>
      </c>
      <c r="G127" s="192" t="s">
        <v>39</v>
      </c>
      <c r="H127" s="192" t="s">
        <v>23</v>
      </c>
      <c r="I127" s="193" t="s">
        <v>486</v>
      </c>
    </row>
    <row r="128" spans="1:10" ht="38.25" x14ac:dyDescent="0.2">
      <c r="A128" s="790">
        <v>1</v>
      </c>
      <c r="B128" s="784" t="s">
        <v>287</v>
      </c>
      <c r="C128" s="464"/>
      <c r="D128" s="100" t="s">
        <v>23</v>
      </c>
      <c r="F128" s="464" t="s">
        <v>757</v>
      </c>
      <c r="G128" s="464" t="s">
        <v>39</v>
      </c>
      <c r="H128" s="293" t="s">
        <v>23</v>
      </c>
      <c r="I128" s="464" t="s">
        <v>493</v>
      </c>
      <c r="J128" s="294"/>
    </row>
    <row r="129" spans="1:9" ht="38.25" x14ac:dyDescent="0.2">
      <c r="A129" s="790"/>
      <c r="B129" s="784"/>
      <c r="C129" s="464"/>
      <c r="D129" s="100" t="s">
        <v>23</v>
      </c>
      <c r="F129" s="464" t="s">
        <v>757</v>
      </c>
      <c r="G129" s="464" t="s">
        <v>22</v>
      </c>
      <c r="H129" s="293" t="s">
        <v>23</v>
      </c>
      <c r="I129" s="180" t="s">
        <v>333</v>
      </c>
    </row>
    <row r="130" spans="1:9" ht="38.25" x14ac:dyDescent="0.2">
      <c r="A130" s="790">
        <v>1</v>
      </c>
      <c r="B130" s="784"/>
      <c r="C130" s="464"/>
      <c r="D130" s="100" t="s">
        <v>23</v>
      </c>
      <c r="F130" s="464" t="s">
        <v>758</v>
      </c>
      <c r="G130" s="464" t="s">
        <v>39</v>
      </c>
      <c r="H130" s="293" t="s">
        <v>23</v>
      </c>
      <c r="I130" s="464" t="s">
        <v>759</v>
      </c>
    </row>
    <row r="131" spans="1:9" ht="38.25" x14ac:dyDescent="0.2">
      <c r="A131" s="790"/>
      <c r="B131" s="784"/>
      <c r="C131" s="464"/>
      <c r="D131" s="100" t="s">
        <v>23</v>
      </c>
      <c r="F131" s="464" t="s">
        <v>758</v>
      </c>
      <c r="G131" s="464" t="s">
        <v>22</v>
      </c>
      <c r="H131" s="293" t="s">
        <v>23</v>
      </c>
      <c r="I131" s="180" t="s">
        <v>333</v>
      </c>
    </row>
    <row r="132" spans="1:9" ht="63.75" x14ac:dyDescent="0.2">
      <c r="A132" s="790">
        <v>1</v>
      </c>
      <c r="B132" s="784"/>
      <c r="C132" s="464"/>
      <c r="D132" s="100" t="s">
        <v>23</v>
      </c>
      <c r="F132" s="464" t="s">
        <v>496</v>
      </c>
      <c r="G132" s="464" t="s">
        <v>39</v>
      </c>
      <c r="H132" s="293" t="s">
        <v>23</v>
      </c>
      <c r="I132" s="464" t="s">
        <v>497</v>
      </c>
    </row>
    <row r="133" spans="1:9" ht="25.5" x14ac:dyDescent="0.2">
      <c r="A133" s="790"/>
      <c r="B133" s="784"/>
      <c r="C133" s="464"/>
      <c r="D133" s="100" t="s">
        <v>23</v>
      </c>
      <c r="F133" s="464" t="s">
        <v>496</v>
      </c>
      <c r="G133" s="464" t="s">
        <v>22</v>
      </c>
      <c r="H133" s="293" t="s">
        <v>23</v>
      </c>
      <c r="I133" s="180" t="s">
        <v>333</v>
      </c>
    </row>
    <row r="134" spans="1:9" ht="38.25" x14ac:dyDescent="0.2">
      <c r="A134" s="790">
        <v>1</v>
      </c>
      <c r="B134" s="784"/>
      <c r="C134" s="464"/>
      <c r="D134" s="100" t="s">
        <v>23</v>
      </c>
      <c r="F134" s="464" t="s">
        <v>760</v>
      </c>
      <c r="G134" s="464" t="s">
        <v>39</v>
      </c>
      <c r="H134" s="293" t="s">
        <v>23</v>
      </c>
      <c r="I134" s="464" t="s">
        <v>296</v>
      </c>
    </row>
    <row r="135" spans="1:9" ht="38.25" x14ac:dyDescent="0.2">
      <c r="A135" s="790"/>
      <c r="B135" s="784"/>
      <c r="C135" s="464"/>
      <c r="D135" s="100" t="s">
        <v>23</v>
      </c>
      <c r="F135" s="464" t="s">
        <v>760</v>
      </c>
      <c r="G135" s="464" t="s">
        <v>22</v>
      </c>
      <c r="H135" s="293" t="s">
        <v>23</v>
      </c>
      <c r="I135" s="180" t="s">
        <v>333</v>
      </c>
    </row>
    <row r="136" spans="1:9" ht="25.5" x14ac:dyDescent="0.2">
      <c r="A136" s="790">
        <v>1</v>
      </c>
      <c r="B136" s="784"/>
      <c r="C136" s="464"/>
      <c r="D136" s="100" t="s">
        <v>23</v>
      </c>
      <c r="F136" s="464" t="s">
        <v>297</v>
      </c>
      <c r="G136" s="464" t="s">
        <v>39</v>
      </c>
      <c r="H136" s="293" t="s">
        <v>23</v>
      </c>
      <c r="I136" s="464" t="s">
        <v>298</v>
      </c>
    </row>
    <row r="137" spans="1:9" ht="25.5" x14ac:dyDescent="0.2">
      <c r="A137" s="790"/>
      <c r="B137" s="784"/>
      <c r="C137" s="464"/>
      <c r="D137" s="100" t="s">
        <v>23</v>
      </c>
      <c r="F137" s="464" t="s">
        <v>297</v>
      </c>
      <c r="G137" s="464" t="s">
        <v>22</v>
      </c>
      <c r="H137" s="293" t="s">
        <v>23</v>
      </c>
      <c r="I137" s="180" t="s">
        <v>333</v>
      </c>
    </row>
  </sheetData>
  <mergeCells count="58">
    <mergeCell ref="A16:A17"/>
    <mergeCell ref="A18:A19"/>
    <mergeCell ref="B25:B34"/>
    <mergeCell ref="A33:A34"/>
    <mergeCell ref="A31:A32"/>
    <mergeCell ref="A20:A21"/>
    <mergeCell ref="A22:A23"/>
    <mergeCell ref="B10:B23"/>
    <mergeCell ref="A134:A135"/>
    <mergeCell ref="A136:A137"/>
    <mergeCell ref="A128:A129"/>
    <mergeCell ref="B128:B137"/>
    <mergeCell ref="A114:A115"/>
    <mergeCell ref="A116:A117"/>
    <mergeCell ref="A118:A119"/>
    <mergeCell ref="A120:A121"/>
    <mergeCell ref="A122:A123"/>
    <mergeCell ref="A124:A125"/>
    <mergeCell ref="A126:A127"/>
    <mergeCell ref="A132:A133"/>
    <mergeCell ref="A130:A131"/>
    <mergeCell ref="A106:A107"/>
    <mergeCell ref="A108:A109"/>
    <mergeCell ref="A112:A113"/>
    <mergeCell ref="A58:A61"/>
    <mergeCell ref="A85:A86"/>
    <mergeCell ref="A87:A89"/>
    <mergeCell ref="A110:A111"/>
    <mergeCell ref="A79:A84"/>
    <mergeCell ref="A66:A69"/>
    <mergeCell ref="A70:A74"/>
    <mergeCell ref="A75:A78"/>
    <mergeCell ref="A99:A101"/>
    <mergeCell ref="A90:A91"/>
    <mergeCell ref="A94:A97"/>
    <mergeCell ref="A102:A103"/>
    <mergeCell ref="A104:A105"/>
    <mergeCell ref="A46:A47"/>
    <mergeCell ref="A37:A38"/>
    <mergeCell ref="A39:A40"/>
    <mergeCell ref="A43:A44"/>
    <mergeCell ref="A41:A42"/>
    <mergeCell ref="A3:A9"/>
    <mergeCell ref="B3:B9"/>
    <mergeCell ref="B99:B101"/>
    <mergeCell ref="F3:F9"/>
    <mergeCell ref="E3:E9"/>
    <mergeCell ref="A10:A11"/>
    <mergeCell ref="A48:A50"/>
    <mergeCell ref="A12:A13"/>
    <mergeCell ref="A14:A15"/>
    <mergeCell ref="A25:A26"/>
    <mergeCell ref="A27:A28"/>
    <mergeCell ref="A29:A30"/>
    <mergeCell ref="A51:A53"/>
    <mergeCell ref="A54:A57"/>
    <mergeCell ref="A35:A36"/>
    <mergeCell ref="A62:A65"/>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37e1cb-b423-4f78-bee9-d36b9b38dae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14" ma:contentTypeDescription="Create a new document." ma:contentTypeScope="" ma:versionID="846b7ac6f13b15807d466e884c6bdee3">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70cfb30a953bda19da265703aeee521"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46363A-31CB-4B9D-82F4-AB498D35579D}">
  <ds:schemaRefs>
    <ds:schemaRef ds:uri="2eb717c4-e9b3-40eb-a54d-95a9779b22cd"/>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515f5682-4d06-4fc2-bc6f-f45a17d4ec42"/>
    <ds:schemaRef ds:uri="http://schemas.microsoft.com/office/infopath/2007/PartnerControls"/>
    <ds:schemaRef ds:uri="http://www.w3.org/XML/1998/namespace"/>
    <ds:schemaRef ds:uri="d237e1cb-b423-4f78-bee9-d36b9b38daee"/>
  </ds:schemaRefs>
</ds:datastoreItem>
</file>

<file path=customXml/itemProps2.xml><?xml version="1.0" encoding="utf-8"?>
<ds:datastoreItem xmlns:ds="http://schemas.openxmlformats.org/officeDocument/2006/customXml" ds:itemID="{995F8A09-7D03-41F1-B065-BF36E9A7FD26}">
  <ds:schemaRefs>
    <ds:schemaRef ds:uri="http://schemas.microsoft.com/sharepoint/v3/contenttype/forms"/>
  </ds:schemaRefs>
</ds:datastoreItem>
</file>

<file path=customXml/itemProps3.xml><?xml version="1.0" encoding="utf-8"?>
<ds:datastoreItem xmlns:ds="http://schemas.openxmlformats.org/officeDocument/2006/customXml" ds:itemID="{C55475FA-405E-47FA-A400-232E5E00E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622c4-136b-4675-95da-e5d26a46cb91"/>
    <ds:schemaRef ds:uri="d237e1cb-b423-4f78-bee9-d36b9b38d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summary</vt:lpstr>
      <vt:lpstr>NEW integrated RA (S + L)</vt:lpstr>
      <vt:lpstr>Kapak sayfası</vt:lpstr>
      <vt:lpstr>Kılavuz-Risk_Değerlendirme_Arac</vt:lpstr>
      <vt:lpstr>Overview and guidance</vt:lpstr>
      <vt:lpstr>Indiv. cert. Risk Assessment</vt:lpstr>
      <vt:lpstr>Risk assessment l1</vt:lpstr>
      <vt:lpstr>Sheet2</vt:lpstr>
      <vt:lpstr>Group risk assessment L0</vt:lpstr>
      <vt:lpstr>Gösterge Tablosu</vt:lpstr>
      <vt:lpstr>Basic Risk Assessment DATASHEET</vt:lpstr>
      <vt:lpstr>Kılavuz - Tedarik Zinciri</vt:lpstr>
      <vt:lpstr>Tedarik Zinciri Risk Değerlend.</vt:lpstr>
      <vt:lpstr>terms</vt:lpstr>
      <vt:lpstr>'Kapak sayfası'!Print_Area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 den Braber</dc:creator>
  <cp:keywords/>
  <dc:description/>
  <cp:lastModifiedBy>Felix Krussmann</cp:lastModifiedBy>
  <cp:revision/>
  <dcterms:created xsi:type="dcterms:W3CDTF">2018-12-05T13:53:38Z</dcterms:created>
  <dcterms:modified xsi:type="dcterms:W3CDTF">2021-12-24T08:49:05Z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ies>
</file>