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4"/>
  <workbookPr defaultThemeVersion="166925"/>
  <mc:AlternateContent xmlns:mc="http://schemas.openxmlformats.org/markup-compatibility/2006">
    <mc:Choice Requires="x15">
      <x15ac:absPath xmlns:x15ac="http://schemas.microsoft.com/office/spreadsheetml/2010/11/ac" url="https://raorg-my.sharepoint.com/personal/svargas_ra_org1/Documents/Desktop/Calculator/"/>
    </mc:Choice>
  </mc:AlternateContent>
  <xr:revisionPtr revIDLastSave="0" documentId="8_{15460636-7B2B-4D72-A7ED-CA3BA334FE61}" xr6:coauthVersionLast="47" xr6:coauthVersionMax="47" xr10:uidLastSave="{00000000-0000-0000-0000-000000000000}"/>
  <workbookProtection workbookAlgorithmName="SHA-512" workbookHashValue="+lnqQB6Kw8BmSwqJEWe3ExXiUwbJL7+bjnnQ7oned1v4IxESYhID/OQbsPT+VBpAkW6GnNPtr+lT0v/mLJls7A==" workbookSaltValue="I5ktB0xTkFGiV9h+zOrQhQ==" workbookSpinCount="100000" lockStructure="1"/>
  <bookViews>
    <workbookView xWindow="-120" yWindow="-120" windowWidth="29040" windowHeight="17640" xr2:uid="{249D2B4C-CB35-49A5-B419-3D47905C113D}"/>
  </bookViews>
  <sheets>
    <sheet name="Cocoa " sheetId="5" r:id="rId1"/>
    <sheet name="Coffee" sheetId="8" r:id="rId2"/>
    <sheet name="Tea" sheetId="9" r:id="rId3"/>
    <sheet name="Hazelnut" sheetId="1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6" i="10" l="1"/>
  <c r="F16" i="10" s="1"/>
  <c r="E15" i="5"/>
  <c r="E16" i="8"/>
  <c r="F16" i="8" s="1"/>
  <c r="E14" i="5"/>
  <c r="F14" i="5" s="1"/>
  <c r="E17" i="10"/>
  <c r="F17" i="10" s="1"/>
  <c r="E15" i="10"/>
  <c r="F15" i="10" s="1"/>
  <c r="E14" i="10"/>
  <c r="F14" i="10" s="1"/>
  <c r="E13" i="10"/>
  <c r="F13" i="10" s="1"/>
  <c r="F18" i="9"/>
  <c r="F17" i="9"/>
  <c r="F15" i="9"/>
  <c r="E18" i="9"/>
  <c r="E17" i="9"/>
  <c r="E16" i="9"/>
  <c r="F16" i="9" s="1"/>
  <c r="E15" i="9"/>
  <c r="E14" i="9"/>
  <c r="F14" i="9" s="1"/>
  <c r="E13" i="9"/>
  <c r="F13" i="9" s="1"/>
  <c r="F17" i="8"/>
  <c r="E23" i="8"/>
  <c r="F23" i="8" s="1"/>
  <c r="E22" i="8"/>
  <c r="F22" i="8" s="1"/>
  <c r="E21" i="8"/>
  <c r="F21" i="8" s="1"/>
  <c r="E20" i="8"/>
  <c r="F20" i="8" s="1"/>
  <c r="E19" i="8"/>
  <c r="F19" i="8" s="1"/>
  <c r="E18" i="8"/>
  <c r="F18" i="8" s="1"/>
  <c r="E17" i="8"/>
  <c r="E15" i="8"/>
  <c r="F15" i="8" s="1"/>
  <c r="E14" i="8"/>
  <c r="F14" i="8" s="1"/>
  <c r="E13" i="8"/>
  <c r="F13" i="8" s="1"/>
  <c r="F15" i="5"/>
  <c r="E16" i="5"/>
  <c r="F16" i="5" s="1"/>
  <c r="E17" i="5"/>
  <c r="F17" i="5" s="1"/>
  <c r="E13" i="5"/>
  <c r="F13" i="5" s="1"/>
  <c r="H13" i="10" l="1"/>
  <c r="I13" i="10" s="1"/>
  <c r="H13" i="9"/>
  <c r="I13" i="9" s="1"/>
  <c r="H13" i="8"/>
  <c r="I13" i="8" s="1"/>
  <c r="H13" i="5" l="1"/>
  <c r="I13" i="5" s="1"/>
</calcChain>
</file>

<file path=xl/sharedStrings.xml><?xml version="1.0" encoding="utf-8"?>
<sst xmlns="http://schemas.openxmlformats.org/spreadsheetml/2006/main" count="71" uniqueCount="47">
  <si>
    <t xml:space="preserve">Supply Chain Certificate Holders can use the following calculator to identify their total volumes in Cocoa bean equivalent for the registration on the Rainforest Alliance Certification Platform (RACP). Please indicate in column ''C'' and ''D'' the amount of certified and/or non-certified volume owned and/or physically handled per calendar year. The Columns ''H'' and ''I'' will automatically show the total amount in ''Kg'' and ''MT''. 	 </t>
  </si>
  <si>
    <t>COCOA</t>
  </si>
  <si>
    <t>Product </t>
  </si>
  <si>
    <t>Amount of certified product in Kg</t>
  </si>
  <si>
    <t>Amount of Non-certified product in Kg</t>
  </si>
  <si>
    <t>Total of Certified + Non certified</t>
  </si>
  <si>
    <t>Cocoa bean equivalent in Kg</t>
  </si>
  <si>
    <t>Kilograms (Kg)</t>
  </si>
  <si>
    <t>Metric tons (MT)</t>
  </si>
  <si>
    <t>Cocoa Nibs </t>
  </si>
  <si>
    <t>Cocoa Beans </t>
  </si>
  <si>
    <t>Cocoa Liquor </t>
  </si>
  <si>
    <t>Above</t>
  </si>
  <si>
    <t>Cocoa Butter </t>
  </si>
  <si>
    <t>Below</t>
  </si>
  <si>
    <t>Cocoa Powder  </t>
  </si>
  <si>
    <t xml:space="preserve">Supply Chain Certificate Holders can use the following calculator to identify their total volumes in green coffee equivalent for the registration on the Rainforest Alliance Certification Platform (RACP). Please indicate in column ''C'' and ''D'' the amount of certified and/or non-certified volume owned and/or physically handled per calendar year. The Columns ''H'' and ''I'' will automatically show the total amount in ''Kg'' and ''MT''. 	 </t>
  </si>
  <si>
    <t>COFFEE</t>
  </si>
  <si>
    <t>Green Coffee equivalent in Kg</t>
  </si>
  <si>
    <t>Green Coffee </t>
  </si>
  <si>
    <t>Cherries </t>
  </si>
  <si>
    <t>Dried Cherries </t>
  </si>
  <si>
    <t>Parchment</t>
  </si>
  <si>
    <t>Monsooned Coffee </t>
  </si>
  <si>
    <t>Roasted Coffee </t>
  </si>
  <si>
    <t>Soluble Coffee </t>
  </si>
  <si>
    <t>Liquid Coffee </t>
  </si>
  <si>
    <t>Decaffeinated Green Coffee </t>
  </si>
  <si>
    <t>Decaffeinated Roasted Coffee </t>
  </si>
  <si>
    <t>Roasted Monsooned Coffee </t>
  </si>
  <si>
    <t xml:space="preserve">Supply Chain Certificate Holders can use the following calculator to identify their total volumes in Made Tea equivalent for the registration on the Rainforest Alliance Certification Platform (RACP). Please indicate in column ''C'' and ''D'' the amount of certified and/or non-certified volume owned and/or physically handled per calendar year. The Columns ''H'' and ''I'' will automatically show the total amount in ''Kg'' and ''MT''. 	 </t>
  </si>
  <si>
    <t>TEA</t>
  </si>
  <si>
    <t xml:space="preserve"> Made Tea equivalent  in Kg</t>
  </si>
  <si>
    <t>Made Tea </t>
  </si>
  <si>
    <t>Green leaf </t>
  </si>
  <si>
    <t>Decaffeinated Made Tea </t>
  </si>
  <si>
    <t>Green Leaf Instant </t>
  </si>
  <si>
    <t>Instant Tea - Liquid </t>
  </si>
  <si>
    <t>Instant Tea - Powder </t>
  </si>
  <si>
    <t xml:space="preserve">Supply Chain Certificate Holders can use the following calculator to identify their total volumes in Hazelnut kernel equivalent for the registration on the Rainforest Alliance Certification Platform (RACP). Please indicate in column ''C'' and ''D'' the amount of certified and/or non-certified volume owned and/or physically handled per calendar year. The Columns ''H'' and ''I'' will automatically show the total amount in ''Kg'' and ''MT''. 	 </t>
  </si>
  <si>
    <t>HAZELNUT</t>
  </si>
  <si>
    <t>Hazelnut Kernel equivalent in Kg</t>
  </si>
  <si>
    <t>Hazelnut in Kernel </t>
  </si>
  <si>
    <t>Hazelnut in Shell </t>
  </si>
  <si>
    <t>Roasted Hazelnut Kernel </t>
  </si>
  <si>
    <t>Processed Hazelnut Kernel </t>
  </si>
  <si>
    <t>Processed Roasted hazelnut kernel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</si>
</sst>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0"/>
      <color theme="1"/>
      <name val="Tahoma"/>
      <family val="2"/>
    </font>
    <font>
      <sz val="10"/>
      <color theme="1"/>
      <name val="Tahoma"/>
      <family val="2"/>
    </font>
    <font>
      <b/>
      <sz val="10"/>
      <color theme="2"/>
      <name val="Tahoma"/>
      <family val="2"/>
    </font>
    <font>
      <sz val="8"/>
      <color theme="1"/>
      <name val="Calibri"/>
      <family val="2"/>
      <scheme val="minor"/>
    </font>
    <font>
      <sz val="12"/>
      <color rgb="FF222222"/>
      <name val="Arial"/>
      <family val="2"/>
    </font>
    <font>
      <sz val="10"/>
      <color theme="0"/>
      <name val="Tahoma"/>
      <family val="2"/>
    </font>
    <font>
      <b/>
      <sz val="12"/>
      <color theme="1"/>
      <name val="Tahoma"/>
      <family val="2"/>
    </font>
  </fonts>
  <fills count="8">
    <fill>
      <patternFill patternType="none"/>
    </fill>
    <fill>
      <patternFill patternType="gray125"/>
    </fill>
    <fill>
      <patternFill patternType="solid">
        <fgColor rgb="FFD1C6AB"/>
        <bgColor indexed="64"/>
      </patternFill>
    </fill>
    <fill>
      <patternFill patternType="solid">
        <fgColor theme="1"/>
        <bgColor indexed="64"/>
      </patternFill>
    </fill>
    <fill>
      <patternFill patternType="solid">
        <fgColor theme="9" tint="0.79998168889431442"/>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8">
    <xf numFmtId="0" fontId="0" fillId="0" borderId="0" xfId="0"/>
    <xf numFmtId="0" fontId="2" fillId="5" borderId="1" xfId="0" applyFont="1" applyFill="1" applyBorder="1"/>
    <xf numFmtId="0" fontId="0" fillId="7" borderId="0" xfId="0" applyFill="1"/>
    <xf numFmtId="0" fontId="2" fillId="7" borderId="0" xfId="0" applyFont="1" applyFill="1"/>
    <xf numFmtId="0" fontId="1" fillId="5" borderId="1" xfId="0" applyFont="1" applyFill="1" applyBorder="1" applyAlignment="1">
      <alignment horizontal="center" wrapText="1"/>
    </xf>
    <xf numFmtId="0" fontId="3" fillId="3" borderId="1" xfId="0" applyFont="1" applyFill="1" applyBorder="1"/>
    <xf numFmtId="2" fontId="2" fillId="7" borderId="0" xfId="0" applyNumberFormat="1" applyFont="1" applyFill="1" applyProtection="1">
      <protection locked="0"/>
    </xf>
    <xf numFmtId="0" fontId="5" fillId="0" borderId="0" xfId="0" applyFont="1" applyAlignment="1">
      <alignment horizontal="center" vertical="center" wrapText="1"/>
    </xf>
    <xf numFmtId="4" fontId="2" fillId="4" borderId="1" xfId="0" applyNumberFormat="1" applyFont="1" applyFill="1" applyBorder="1" applyProtection="1">
      <protection locked="0"/>
    </xf>
    <xf numFmtId="4" fontId="2" fillId="6" borderId="1" xfId="0" applyNumberFormat="1" applyFont="1" applyFill="1" applyBorder="1"/>
    <xf numFmtId="0" fontId="6" fillId="7" borderId="0" xfId="0" applyFont="1" applyFill="1"/>
    <xf numFmtId="0" fontId="1" fillId="5" borderId="2" xfId="0" applyFont="1" applyFill="1" applyBorder="1" applyAlignment="1">
      <alignment vertical="center"/>
    </xf>
    <xf numFmtId="0" fontId="0" fillId="7" borderId="0" xfId="0" applyFill="1" applyAlignment="1">
      <alignment vertical="top" wrapText="1"/>
    </xf>
    <xf numFmtId="0" fontId="1" fillId="5" borderId="1" xfId="0" applyFont="1" applyFill="1" applyBorder="1" applyAlignment="1">
      <alignment horizontal="center" vertical="center" wrapText="1"/>
    </xf>
    <xf numFmtId="0" fontId="4" fillId="7" borderId="0" xfId="0" applyFont="1" applyFill="1" applyAlignment="1">
      <alignment horizontal="left" vertical="top" wrapText="1"/>
    </xf>
    <xf numFmtId="0" fontId="7" fillId="2" borderId="0" xfId="0" applyFont="1" applyFill="1" applyAlignment="1">
      <alignment horizontal="left"/>
    </xf>
    <xf numFmtId="0" fontId="4" fillId="7" borderId="0" xfId="0" applyFont="1" applyFill="1" applyAlignment="1">
      <alignment horizontal="left" vertical="top" wrapText="1"/>
    </xf>
    <xf numFmtId="0" fontId="0" fillId="6" borderId="0" xfId="0"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FF9999"/>
      <color rgb="FFFF3300"/>
      <color rgb="FF99FF33"/>
      <color rgb="FF99FF66"/>
      <color rgb="FFCCFF66"/>
      <color rgb="FFD1C6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958085</xdr:colOff>
      <xdr:row>0</xdr:row>
      <xdr:rowOff>51895</xdr:rowOff>
    </xdr:from>
    <xdr:to>
      <xdr:col>5</xdr:col>
      <xdr:colOff>889372</xdr:colOff>
      <xdr:row>6</xdr:row>
      <xdr:rowOff>169236</xdr:rowOff>
    </xdr:to>
    <xdr:pic>
      <xdr:nvPicPr>
        <xdr:cNvPr id="2" name="Picture 1">
          <a:extLst>
            <a:ext uri="{FF2B5EF4-FFF2-40B4-BE49-F238E27FC236}">
              <a16:creationId xmlns:a16="http://schemas.microsoft.com/office/drawing/2014/main" id="{1990F8C6-2EE6-452A-AC51-794D03804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7309" y="51895"/>
          <a:ext cx="3071253" cy="12734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958085</xdr:colOff>
      <xdr:row>0</xdr:row>
      <xdr:rowOff>51895</xdr:rowOff>
    </xdr:from>
    <xdr:to>
      <xdr:col>5</xdr:col>
      <xdr:colOff>876234</xdr:colOff>
      <xdr:row>6</xdr:row>
      <xdr:rowOff>169236</xdr:rowOff>
    </xdr:to>
    <xdr:pic>
      <xdr:nvPicPr>
        <xdr:cNvPr id="2" name="Picture 1">
          <a:extLst>
            <a:ext uri="{FF2B5EF4-FFF2-40B4-BE49-F238E27FC236}">
              <a16:creationId xmlns:a16="http://schemas.microsoft.com/office/drawing/2014/main" id="{5E9399F7-5AD9-43CF-976A-A5009E7303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3535" y="51895"/>
          <a:ext cx="3065012" cy="1279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958085</xdr:colOff>
      <xdr:row>0</xdr:row>
      <xdr:rowOff>51895</xdr:rowOff>
    </xdr:from>
    <xdr:to>
      <xdr:col>5</xdr:col>
      <xdr:colOff>876234</xdr:colOff>
      <xdr:row>6</xdr:row>
      <xdr:rowOff>169236</xdr:rowOff>
    </xdr:to>
    <xdr:pic>
      <xdr:nvPicPr>
        <xdr:cNvPr id="2" name="Picture 1">
          <a:extLst>
            <a:ext uri="{FF2B5EF4-FFF2-40B4-BE49-F238E27FC236}">
              <a16:creationId xmlns:a16="http://schemas.microsoft.com/office/drawing/2014/main" id="{054A36E4-1F24-45C0-A6E3-10C1A74A78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5010" y="51895"/>
          <a:ext cx="3061399" cy="1279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958085</xdr:colOff>
      <xdr:row>0</xdr:row>
      <xdr:rowOff>51895</xdr:rowOff>
    </xdr:from>
    <xdr:to>
      <xdr:col>5</xdr:col>
      <xdr:colOff>876235</xdr:colOff>
      <xdr:row>6</xdr:row>
      <xdr:rowOff>169236</xdr:rowOff>
    </xdr:to>
    <xdr:pic>
      <xdr:nvPicPr>
        <xdr:cNvPr id="2" name="Picture 1">
          <a:extLst>
            <a:ext uri="{FF2B5EF4-FFF2-40B4-BE49-F238E27FC236}">
              <a16:creationId xmlns:a16="http://schemas.microsoft.com/office/drawing/2014/main" id="{675A1E91-F1AE-4ED2-9760-D097652E5E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25010" y="51895"/>
          <a:ext cx="3061399" cy="1279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F2FA0-C65B-45BB-8691-F7AB28F6AC80}">
  <dimension ref="A1:L19"/>
  <sheetViews>
    <sheetView tabSelected="1" zoomScale="160" zoomScaleNormal="160" workbookViewId="0">
      <selection activeCell="B19" sqref="B19:F19"/>
    </sheetView>
  </sheetViews>
  <sheetFormatPr defaultRowHeight="15"/>
  <cols>
    <col min="1" max="1" width="4.7109375" customWidth="1"/>
    <col min="2" max="2" width="20.7109375" customWidth="1"/>
    <col min="3" max="3" width="15.7109375" customWidth="1"/>
    <col min="4" max="4" width="15.5703125" customWidth="1"/>
    <col min="5" max="5" width="15.7109375" customWidth="1"/>
    <col min="6" max="6" width="15.5703125" customWidth="1"/>
    <col min="8" max="8" width="16.140625" customWidth="1"/>
    <col min="9" max="9" width="16.28515625" customWidth="1"/>
    <col min="10" max="10" width="5.140625" customWidth="1"/>
    <col min="11" max="11" width="25.42578125" customWidth="1"/>
    <col min="12" max="12" width="26.42578125" customWidth="1"/>
  </cols>
  <sheetData>
    <row r="1" spans="1:12">
      <c r="A1" s="2"/>
      <c r="B1" s="2"/>
      <c r="C1" s="2"/>
      <c r="D1" s="2"/>
      <c r="E1" s="2"/>
      <c r="F1" s="2"/>
      <c r="G1" s="2"/>
      <c r="H1" s="2"/>
      <c r="I1" s="2"/>
      <c r="J1" s="2"/>
    </row>
    <row r="2" spans="1:12">
      <c r="A2" s="2"/>
      <c r="B2" s="2"/>
      <c r="C2" s="2"/>
      <c r="D2" s="2"/>
      <c r="E2" s="2"/>
      <c r="F2" s="2"/>
      <c r="G2" s="2"/>
      <c r="H2" s="2"/>
      <c r="I2" s="2"/>
      <c r="J2" s="2"/>
    </row>
    <row r="3" spans="1:12">
      <c r="A3" s="2"/>
      <c r="B3" s="2"/>
      <c r="C3" s="2"/>
      <c r="D3" s="2"/>
      <c r="E3" s="2"/>
      <c r="F3" s="2"/>
      <c r="G3" s="2"/>
      <c r="H3" s="2"/>
      <c r="I3" s="2"/>
      <c r="J3" s="3"/>
    </row>
    <row r="4" spans="1:12" ht="15" customHeight="1">
      <c r="A4" s="2"/>
      <c r="B4" s="2"/>
      <c r="C4" s="2"/>
      <c r="D4" s="2"/>
      <c r="E4" s="2"/>
      <c r="F4" s="2"/>
      <c r="G4" s="2"/>
      <c r="H4" s="2"/>
      <c r="I4" s="2"/>
      <c r="J4" s="2"/>
    </row>
    <row r="5" spans="1:12" ht="15.75" customHeight="1">
      <c r="A5" s="2"/>
      <c r="B5" s="2"/>
      <c r="C5" s="2"/>
      <c r="D5" s="2"/>
      <c r="E5" s="2"/>
      <c r="F5" s="2"/>
      <c r="G5" s="2"/>
      <c r="H5" s="2"/>
      <c r="I5" s="2"/>
      <c r="J5" s="2"/>
    </row>
    <row r="6" spans="1:12" ht="15.75" customHeight="1">
      <c r="A6" s="2"/>
      <c r="B6" s="2"/>
      <c r="C6" s="2"/>
      <c r="D6" s="2"/>
      <c r="E6" s="2"/>
      <c r="F6" s="2"/>
      <c r="G6" s="2"/>
      <c r="H6" s="2"/>
      <c r="I6" s="2"/>
      <c r="J6" s="2"/>
    </row>
    <row r="7" spans="1:12" ht="15.75" customHeight="1">
      <c r="A7" s="2"/>
      <c r="B7" s="2"/>
      <c r="C7" s="2"/>
      <c r="D7" s="2"/>
      <c r="E7" s="2"/>
      <c r="F7" s="2"/>
      <c r="G7" s="2"/>
      <c r="H7" s="2"/>
      <c r="I7" s="2"/>
      <c r="J7" s="2"/>
    </row>
    <row r="8" spans="1:12" ht="15.75" customHeight="1">
      <c r="A8" s="2"/>
      <c r="B8" s="17" t="s">
        <v>0</v>
      </c>
      <c r="C8" s="17"/>
      <c r="D8" s="17"/>
      <c r="E8" s="17"/>
      <c r="F8" s="17"/>
      <c r="G8" s="17"/>
      <c r="H8" s="17"/>
      <c r="I8" s="17"/>
      <c r="J8" s="12"/>
    </row>
    <row r="9" spans="1:12" ht="30.6" customHeight="1">
      <c r="A9" s="2"/>
      <c r="B9" s="17"/>
      <c r="C9" s="17"/>
      <c r="D9" s="17"/>
      <c r="E9" s="17"/>
      <c r="F9" s="17"/>
      <c r="G9" s="17"/>
      <c r="H9" s="17"/>
      <c r="I9" s="17"/>
      <c r="J9" s="12"/>
    </row>
    <row r="10" spans="1:12">
      <c r="A10" s="2"/>
      <c r="B10" s="2"/>
      <c r="C10" s="2"/>
      <c r="D10" s="2"/>
      <c r="E10" s="2"/>
      <c r="F10" s="2"/>
      <c r="G10" s="2"/>
      <c r="H10" s="2"/>
      <c r="I10" s="2"/>
      <c r="J10" s="3"/>
    </row>
    <row r="11" spans="1:12" ht="15.75">
      <c r="A11" s="2"/>
      <c r="B11" s="15" t="s">
        <v>1</v>
      </c>
      <c r="C11" s="15"/>
      <c r="D11" s="15"/>
      <c r="E11" s="15"/>
      <c r="F11" s="15"/>
      <c r="G11" s="3"/>
      <c r="H11" s="3"/>
      <c r="I11" s="3"/>
      <c r="J11" s="3"/>
    </row>
    <row r="12" spans="1:12" ht="38.25">
      <c r="A12" s="2"/>
      <c r="B12" s="5" t="s">
        <v>2</v>
      </c>
      <c r="C12" s="13" t="s">
        <v>3</v>
      </c>
      <c r="D12" s="13" t="s">
        <v>4</v>
      </c>
      <c r="E12" s="13" t="s">
        <v>5</v>
      </c>
      <c r="F12" s="13" t="s">
        <v>6</v>
      </c>
      <c r="G12" s="3"/>
      <c r="H12" s="11" t="s">
        <v>7</v>
      </c>
      <c r="I12" s="11" t="s">
        <v>8</v>
      </c>
      <c r="J12" s="2"/>
    </row>
    <row r="13" spans="1:12" ht="15.75" customHeight="1">
      <c r="A13" s="2"/>
      <c r="B13" s="1" t="s">
        <v>9</v>
      </c>
      <c r="C13" s="8">
        <v>0</v>
      </c>
      <c r="D13" s="8"/>
      <c r="E13" s="9">
        <f>C13+D13</f>
        <v>0</v>
      </c>
      <c r="F13" s="9">
        <f>E13*0.82</f>
        <v>0</v>
      </c>
      <c r="G13" s="3"/>
      <c r="H13" s="9">
        <f>SUM(F13:F17)</f>
        <v>0</v>
      </c>
      <c r="I13" s="9">
        <f>H13/1000</f>
        <v>0</v>
      </c>
      <c r="J13" s="2"/>
    </row>
    <row r="14" spans="1:12" ht="15.75" customHeight="1">
      <c r="A14" s="2"/>
      <c r="B14" s="1" t="s">
        <v>10</v>
      </c>
      <c r="C14" s="8">
        <v>0</v>
      </c>
      <c r="D14" s="8">
        <v>0</v>
      </c>
      <c r="E14" s="9">
        <f t="shared" ref="E14:E17" si="0">C14+D14</f>
        <v>0</v>
      </c>
      <c r="F14" s="9">
        <f>E14</f>
        <v>0</v>
      </c>
      <c r="G14" s="3"/>
      <c r="H14" s="6"/>
      <c r="I14" s="10">
        <v>75</v>
      </c>
      <c r="J14" s="3"/>
      <c r="L14" s="7"/>
    </row>
    <row r="15" spans="1:12" ht="15.75" customHeight="1">
      <c r="A15" s="2"/>
      <c r="B15" s="1" t="s">
        <v>11</v>
      </c>
      <c r="C15" s="8">
        <v>0</v>
      </c>
      <c r="D15" s="8">
        <v>0</v>
      </c>
      <c r="E15" s="9">
        <f t="shared" si="0"/>
        <v>0</v>
      </c>
      <c r="F15" s="9">
        <f>E15/0.82</f>
        <v>0</v>
      </c>
      <c r="G15" s="3"/>
      <c r="H15" s="6"/>
      <c r="I15" s="10" t="s">
        <v>12</v>
      </c>
      <c r="J15" s="3"/>
      <c r="L15" s="7"/>
    </row>
    <row r="16" spans="1:12" ht="15.75" customHeight="1">
      <c r="A16" s="2"/>
      <c r="B16" s="1" t="s">
        <v>13</v>
      </c>
      <c r="C16" s="8">
        <v>0</v>
      </c>
      <c r="D16" s="8">
        <v>0</v>
      </c>
      <c r="E16" s="9">
        <f t="shared" si="0"/>
        <v>0</v>
      </c>
      <c r="F16" s="9">
        <f>(E16/0.5)/0.82</f>
        <v>0</v>
      </c>
      <c r="G16" s="3"/>
      <c r="H16" s="6"/>
      <c r="I16" s="10" t="s">
        <v>14</v>
      </c>
      <c r="J16" s="3"/>
      <c r="L16" s="7"/>
    </row>
    <row r="17" spans="1:12" ht="15.75" customHeight="1">
      <c r="A17" s="2"/>
      <c r="B17" s="1" t="s">
        <v>15</v>
      </c>
      <c r="C17" s="8">
        <v>0</v>
      </c>
      <c r="D17" s="8">
        <v>0</v>
      </c>
      <c r="E17" s="9">
        <f t="shared" si="0"/>
        <v>0</v>
      </c>
      <c r="F17" s="9">
        <f>(E17/0.5)/0.53</f>
        <v>0</v>
      </c>
      <c r="G17" s="3"/>
      <c r="H17" s="6"/>
      <c r="I17" s="3"/>
      <c r="J17" s="3"/>
      <c r="L17" s="7"/>
    </row>
    <row r="18" spans="1:12">
      <c r="A18" s="2"/>
      <c r="B18" s="2"/>
      <c r="C18" s="2"/>
      <c r="D18" s="2"/>
      <c r="E18" s="2"/>
      <c r="F18" s="2"/>
      <c r="G18" s="3"/>
      <c r="H18" s="6"/>
      <c r="I18" s="3"/>
      <c r="J18" s="3"/>
      <c r="L18" s="7"/>
    </row>
    <row r="19" spans="1:12" ht="37.5" customHeight="1">
      <c r="A19" s="2"/>
      <c r="B19" s="16"/>
      <c r="C19" s="16"/>
      <c r="D19" s="16"/>
      <c r="E19" s="16"/>
      <c r="F19" s="16"/>
      <c r="G19" s="3"/>
      <c r="H19" s="6"/>
      <c r="I19" s="3"/>
      <c r="J19" s="3"/>
      <c r="L19" s="7"/>
    </row>
  </sheetData>
  <sheetProtection algorithmName="SHA-512" hashValue="KAjLgPxnExON6wV0gp25fVEXA4DKM9ACpX1WwRlNsnHRIUs1uWjjDeLWN4cgVkmVz8f5wDyPVz88mlTa45gvpA==" saltValue="LYXr883p9/K/h/4ECUT8VQ==" spinCount="100000" sheet="1" objects="1" scenarios="1"/>
  <mergeCells count="3">
    <mergeCell ref="B11:F11"/>
    <mergeCell ref="B19:F19"/>
    <mergeCell ref="B8:I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DB067-B2DA-4CEE-9C91-DD4634021540}">
  <dimension ref="A1:L25"/>
  <sheetViews>
    <sheetView zoomScale="145" zoomScaleNormal="145" workbookViewId="0">
      <selection activeCell="D25" sqref="D25"/>
    </sheetView>
  </sheetViews>
  <sheetFormatPr defaultRowHeight="15"/>
  <cols>
    <col min="1" max="1" width="4.7109375" customWidth="1"/>
    <col min="2" max="2" width="26.28515625" bestFit="1" customWidth="1"/>
    <col min="3" max="5" width="15.7109375" customWidth="1"/>
    <col min="6" max="6" width="15.5703125" customWidth="1"/>
    <col min="7" max="7" width="9.5703125" customWidth="1"/>
    <col min="8" max="8" width="15.5703125" customWidth="1"/>
    <col min="9" max="9" width="16.85546875" customWidth="1"/>
    <col min="10" max="10" width="4.7109375" customWidth="1"/>
    <col min="11" max="11" width="25.42578125" customWidth="1"/>
    <col min="12" max="12" width="26.42578125" customWidth="1"/>
  </cols>
  <sheetData>
    <row r="1" spans="1:10">
      <c r="A1" s="2"/>
      <c r="B1" s="2"/>
      <c r="C1" s="2"/>
      <c r="D1" s="2"/>
      <c r="E1" s="2"/>
      <c r="F1" s="2"/>
      <c r="G1" s="2"/>
      <c r="H1" s="2"/>
      <c r="I1" s="2"/>
      <c r="J1" s="2"/>
    </row>
    <row r="2" spans="1:10">
      <c r="A2" s="2"/>
      <c r="B2" s="2"/>
      <c r="C2" s="2"/>
      <c r="D2" s="2"/>
      <c r="E2" s="2"/>
      <c r="F2" s="2"/>
      <c r="G2" s="2"/>
      <c r="H2" s="2"/>
      <c r="I2" s="2"/>
      <c r="J2" s="2"/>
    </row>
    <row r="3" spans="1:10">
      <c r="A3" s="2"/>
      <c r="B3" s="2"/>
      <c r="C3" s="2"/>
      <c r="D3" s="2"/>
      <c r="E3" s="2"/>
      <c r="F3" s="2"/>
      <c r="G3" s="2"/>
      <c r="H3" s="2"/>
      <c r="I3" s="2"/>
      <c r="J3" s="2"/>
    </row>
    <row r="4" spans="1:10" ht="15" customHeight="1">
      <c r="A4" s="2"/>
      <c r="B4" s="2"/>
      <c r="C4" s="2"/>
      <c r="D4" s="2"/>
      <c r="E4" s="2"/>
      <c r="F4" s="2"/>
      <c r="G4" s="2"/>
      <c r="H4" s="2"/>
      <c r="I4" s="2"/>
      <c r="J4" s="2"/>
    </row>
    <row r="5" spans="1:10" ht="15.75" customHeight="1">
      <c r="A5" s="2"/>
      <c r="B5" s="2"/>
      <c r="C5" s="2"/>
      <c r="D5" s="2"/>
      <c r="E5" s="2"/>
      <c r="F5" s="2"/>
      <c r="G5" s="2"/>
      <c r="H5" s="2"/>
      <c r="I5" s="2"/>
      <c r="J5" s="2"/>
    </row>
    <row r="6" spans="1:10" ht="15.75" customHeight="1">
      <c r="A6" s="2"/>
      <c r="B6" s="2"/>
      <c r="C6" s="2"/>
      <c r="D6" s="2"/>
      <c r="E6" s="2"/>
      <c r="F6" s="2"/>
      <c r="G6" s="2"/>
      <c r="H6" s="2"/>
      <c r="I6" s="2"/>
      <c r="J6" s="2"/>
    </row>
    <row r="7" spans="1:10" ht="15.75" customHeight="1">
      <c r="A7" s="2"/>
      <c r="B7" s="2"/>
      <c r="C7" s="2"/>
      <c r="D7" s="2"/>
      <c r="E7" s="2"/>
      <c r="F7" s="2"/>
      <c r="G7" s="2"/>
      <c r="H7" s="2"/>
      <c r="I7" s="2"/>
      <c r="J7" s="2"/>
    </row>
    <row r="8" spans="1:10" ht="15.75" customHeight="1">
      <c r="A8" s="2"/>
      <c r="B8" s="17" t="s">
        <v>16</v>
      </c>
      <c r="C8" s="17"/>
      <c r="D8" s="17"/>
      <c r="E8" s="17"/>
      <c r="F8" s="17"/>
      <c r="G8" s="17"/>
      <c r="H8" s="17"/>
      <c r="I8" s="17"/>
      <c r="J8" s="12"/>
    </row>
    <row r="9" spans="1:10" ht="30.6" customHeight="1">
      <c r="A9" s="2"/>
      <c r="B9" s="17"/>
      <c r="C9" s="17"/>
      <c r="D9" s="17"/>
      <c r="E9" s="17"/>
      <c r="F9" s="17"/>
      <c r="G9" s="17"/>
      <c r="H9" s="17"/>
      <c r="I9" s="17"/>
      <c r="J9" s="12"/>
    </row>
    <row r="10" spans="1:10">
      <c r="A10" s="2"/>
      <c r="B10" s="2"/>
      <c r="C10" s="2"/>
      <c r="D10" s="2"/>
      <c r="E10" s="2"/>
      <c r="F10" s="2"/>
      <c r="G10" s="2"/>
      <c r="H10" s="2"/>
      <c r="I10" s="2"/>
      <c r="J10" s="2"/>
    </row>
    <row r="11" spans="1:10" ht="15.75">
      <c r="A11" s="2"/>
      <c r="B11" s="15" t="s">
        <v>17</v>
      </c>
      <c r="C11" s="15"/>
      <c r="D11" s="15"/>
      <c r="E11" s="15"/>
      <c r="F11" s="15"/>
      <c r="G11" s="3"/>
      <c r="H11" s="2"/>
      <c r="I11" s="2"/>
      <c r="J11" s="2"/>
    </row>
    <row r="12" spans="1:10" ht="38.25">
      <c r="A12" s="2"/>
      <c r="B12" s="5" t="s">
        <v>2</v>
      </c>
      <c r="C12" s="13" t="s">
        <v>3</v>
      </c>
      <c r="D12" s="13" t="s">
        <v>4</v>
      </c>
      <c r="E12" s="13" t="s">
        <v>5</v>
      </c>
      <c r="F12" s="13" t="s">
        <v>18</v>
      </c>
      <c r="G12" s="3"/>
      <c r="H12" s="11" t="s">
        <v>7</v>
      </c>
      <c r="I12" s="11" t="s">
        <v>8</v>
      </c>
      <c r="J12" s="2"/>
    </row>
    <row r="13" spans="1:10" ht="15.75" customHeight="1">
      <c r="A13" s="2"/>
      <c r="B13" s="1" t="s">
        <v>19</v>
      </c>
      <c r="C13" s="8">
        <v>0</v>
      </c>
      <c r="D13" s="8">
        <v>0</v>
      </c>
      <c r="E13" s="9">
        <f t="shared" ref="E13:E23" si="0">C13+D13</f>
        <v>0</v>
      </c>
      <c r="F13" s="9">
        <f>E13</f>
        <v>0</v>
      </c>
      <c r="G13" s="3"/>
      <c r="H13" s="9">
        <f>SUM(F13:F23)</f>
        <v>0</v>
      </c>
      <c r="I13" s="9">
        <f>H13/1000</f>
        <v>0</v>
      </c>
      <c r="J13" s="3"/>
    </row>
    <row r="14" spans="1:10" ht="15.75" customHeight="1">
      <c r="A14" s="2"/>
      <c r="B14" s="1" t="s">
        <v>20</v>
      </c>
      <c r="C14" s="8">
        <v>0</v>
      </c>
      <c r="D14" s="8">
        <v>0</v>
      </c>
      <c r="E14" s="9">
        <f t="shared" si="0"/>
        <v>0</v>
      </c>
      <c r="F14" s="9">
        <f>E14*0.165</f>
        <v>0</v>
      </c>
      <c r="G14" s="3"/>
      <c r="H14" s="6"/>
      <c r="I14" s="10" t="s">
        <v>12</v>
      </c>
      <c r="J14" s="3"/>
    </row>
    <row r="15" spans="1:10" ht="15.75" customHeight="1">
      <c r="A15" s="2"/>
      <c r="B15" s="1" t="s">
        <v>21</v>
      </c>
      <c r="C15" s="8">
        <v>0</v>
      </c>
      <c r="D15" s="8">
        <v>0</v>
      </c>
      <c r="E15" s="9">
        <f t="shared" si="0"/>
        <v>0</v>
      </c>
      <c r="F15" s="9">
        <f>E15*0.5</f>
        <v>0</v>
      </c>
      <c r="G15" s="3"/>
      <c r="H15" s="6"/>
      <c r="I15" s="10" t="s">
        <v>14</v>
      </c>
      <c r="J15" s="3"/>
    </row>
    <row r="16" spans="1:10" ht="15.75" customHeight="1">
      <c r="A16" s="2"/>
      <c r="B16" s="1" t="s">
        <v>22</v>
      </c>
      <c r="C16" s="8">
        <v>0</v>
      </c>
      <c r="D16" s="8">
        <v>0</v>
      </c>
      <c r="E16" s="9">
        <f t="shared" si="0"/>
        <v>0</v>
      </c>
      <c r="F16" s="9">
        <f>E16*0.8</f>
        <v>0</v>
      </c>
      <c r="G16" s="3"/>
      <c r="H16" s="6"/>
      <c r="I16" s="3"/>
      <c r="J16" s="3"/>
    </row>
    <row r="17" spans="1:12">
      <c r="A17" s="2"/>
      <c r="B17" s="1" t="s">
        <v>23</v>
      </c>
      <c r="C17" s="8">
        <v>0</v>
      </c>
      <c r="D17" s="8">
        <v>0</v>
      </c>
      <c r="E17" s="9">
        <f t="shared" si="0"/>
        <v>0</v>
      </c>
      <c r="F17" s="9">
        <f>E17</f>
        <v>0</v>
      </c>
      <c r="G17" s="2"/>
      <c r="H17" s="2"/>
      <c r="I17" s="3"/>
      <c r="J17" s="6"/>
      <c r="L17" s="7"/>
    </row>
    <row r="18" spans="1:12">
      <c r="A18" s="2"/>
      <c r="B18" s="1" t="s">
        <v>24</v>
      </c>
      <c r="C18" s="8">
        <v>0</v>
      </c>
      <c r="D18" s="8">
        <v>0</v>
      </c>
      <c r="E18" s="9">
        <f t="shared" si="0"/>
        <v>0</v>
      </c>
      <c r="F18" s="9">
        <f>E18/0.84</f>
        <v>0</v>
      </c>
      <c r="G18" s="14"/>
      <c r="H18" s="14"/>
      <c r="I18" s="3"/>
      <c r="J18" s="6"/>
      <c r="L18" s="7"/>
    </row>
    <row r="19" spans="1:12">
      <c r="A19" s="2"/>
      <c r="B19" s="1" t="s">
        <v>25</v>
      </c>
      <c r="C19" s="8">
        <v>0</v>
      </c>
      <c r="D19" s="8">
        <v>0</v>
      </c>
      <c r="E19" s="9">
        <f t="shared" si="0"/>
        <v>0</v>
      </c>
      <c r="F19" s="9">
        <f>E19/0.39</f>
        <v>0</v>
      </c>
      <c r="G19" s="2"/>
      <c r="H19" s="2"/>
      <c r="I19" s="2"/>
      <c r="J19" s="2"/>
    </row>
    <row r="20" spans="1:12">
      <c r="A20" s="2"/>
      <c r="B20" s="1" t="s">
        <v>26</v>
      </c>
      <c r="C20" s="8">
        <v>0</v>
      </c>
      <c r="D20" s="8">
        <v>0</v>
      </c>
      <c r="E20" s="9">
        <f t="shared" si="0"/>
        <v>0</v>
      </c>
      <c r="F20" s="9">
        <f>E20</f>
        <v>0</v>
      </c>
      <c r="G20" s="2"/>
      <c r="H20" s="2"/>
      <c r="I20" s="2"/>
      <c r="J20" s="2"/>
    </row>
    <row r="21" spans="1:12">
      <c r="A21" s="2"/>
      <c r="B21" s="1" t="s">
        <v>27</v>
      </c>
      <c r="C21" s="8">
        <v>0</v>
      </c>
      <c r="D21" s="8">
        <v>0</v>
      </c>
      <c r="E21" s="9">
        <f t="shared" si="0"/>
        <v>0</v>
      </c>
      <c r="F21" s="9">
        <f>E21/0.95</f>
        <v>0</v>
      </c>
      <c r="G21" s="2"/>
      <c r="H21" s="2"/>
      <c r="I21" s="2"/>
      <c r="J21" s="2"/>
    </row>
    <row r="22" spans="1:12">
      <c r="A22" s="2"/>
      <c r="B22" s="1" t="s">
        <v>28</v>
      </c>
      <c r="C22" s="8">
        <v>0</v>
      </c>
      <c r="D22" s="8">
        <v>0</v>
      </c>
      <c r="E22" s="9">
        <f t="shared" si="0"/>
        <v>0</v>
      </c>
      <c r="F22" s="9">
        <f>E22/0.76</f>
        <v>0</v>
      </c>
      <c r="G22" s="2"/>
      <c r="H22" s="2"/>
      <c r="I22" s="2"/>
      <c r="J22" s="2"/>
    </row>
    <row r="23" spans="1:12">
      <c r="A23" s="2"/>
      <c r="B23" s="1" t="s">
        <v>29</v>
      </c>
      <c r="C23" s="8">
        <v>0</v>
      </c>
      <c r="D23" s="8">
        <v>0</v>
      </c>
      <c r="E23" s="9">
        <f t="shared" si="0"/>
        <v>0</v>
      </c>
      <c r="F23" s="9">
        <f>E23/0.82</f>
        <v>0</v>
      </c>
      <c r="G23" s="2"/>
      <c r="H23" s="2"/>
      <c r="I23" s="2"/>
      <c r="J23" s="2"/>
    </row>
    <row r="24" spans="1:12">
      <c r="A24" s="2"/>
      <c r="B24" s="2"/>
      <c r="C24" s="2"/>
      <c r="D24" s="2"/>
      <c r="E24" s="2"/>
      <c r="F24" s="2"/>
      <c r="G24" s="2"/>
      <c r="H24" s="2"/>
      <c r="I24" s="2"/>
      <c r="J24" s="2"/>
    </row>
    <row r="25" spans="1:12" ht="30.75" customHeight="1">
      <c r="A25" s="2"/>
      <c r="B25" s="2"/>
      <c r="C25" s="2"/>
      <c r="D25" s="2"/>
      <c r="E25" s="2"/>
      <c r="F25" s="2"/>
      <c r="G25" s="2"/>
      <c r="H25" s="2"/>
      <c r="I25" s="2"/>
      <c r="J25" s="2"/>
    </row>
  </sheetData>
  <sheetProtection algorithmName="SHA-512" hashValue="M9xhV/Hvqyibc7Q/vHhslu/ihQ29mUE5sXc3bGK1sJeZck9VExg1a5q4TH2/tHZ1ubeCkVSex+fKCVPK+GsfdQ==" saltValue="ssh8Dw+jvMMVpWai0SVQMQ==" spinCount="100000" sheet="1" objects="1" scenarios="1"/>
  <mergeCells count="2">
    <mergeCell ref="B11:F11"/>
    <mergeCell ref="B8:I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3A95E-CF97-44DD-AE11-D71CBE93ED17}">
  <dimension ref="A1:L20"/>
  <sheetViews>
    <sheetView zoomScale="160" zoomScaleNormal="160" workbookViewId="0">
      <selection activeCell="D20" sqref="D20"/>
    </sheetView>
  </sheetViews>
  <sheetFormatPr defaultRowHeight="15"/>
  <cols>
    <col min="1" max="1" width="4.7109375" customWidth="1"/>
    <col min="2" max="2" width="26.28515625" bestFit="1" customWidth="1"/>
    <col min="3" max="5" width="15.7109375" customWidth="1"/>
    <col min="6" max="6" width="15.5703125" customWidth="1"/>
    <col min="7" max="7" width="9.5703125" customWidth="1"/>
    <col min="8" max="8" width="15.5703125" customWidth="1"/>
    <col min="9" max="9" width="16.85546875" customWidth="1"/>
    <col min="10" max="10" width="4.7109375" customWidth="1"/>
    <col min="11" max="11" width="25.42578125" customWidth="1"/>
    <col min="12" max="12" width="26.42578125" customWidth="1"/>
  </cols>
  <sheetData>
    <row r="1" spans="1:10">
      <c r="A1" s="2"/>
      <c r="B1" s="2"/>
      <c r="C1" s="2"/>
      <c r="D1" s="2"/>
      <c r="E1" s="2"/>
      <c r="F1" s="2"/>
      <c r="G1" s="2"/>
      <c r="H1" s="2"/>
      <c r="I1" s="2"/>
      <c r="J1" s="2"/>
    </row>
    <row r="2" spans="1:10">
      <c r="A2" s="2"/>
      <c r="B2" s="2"/>
      <c r="C2" s="2"/>
      <c r="D2" s="2"/>
      <c r="E2" s="2"/>
      <c r="F2" s="2"/>
      <c r="G2" s="2"/>
      <c r="H2" s="2"/>
      <c r="I2" s="2"/>
      <c r="J2" s="2"/>
    </row>
    <row r="3" spans="1:10">
      <c r="A3" s="2"/>
      <c r="B3" s="2"/>
      <c r="C3" s="2"/>
      <c r="D3" s="2"/>
      <c r="E3" s="2"/>
      <c r="F3" s="2"/>
      <c r="G3" s="2"/>
      <c r="H3" s="2"/>
      <c r="I3" s="2"/>
      <c r="J3" s="2"/>
    </row>
    <row r="4" spans="1:10" ht="15" customHeight="1">
      <c r="A4" s="2"/>
      <c r="B4" s="2"/>
      <c r="C4" s="2"/>
      <c r="D4" s="2"/>
      <c r="E4" s="2"/>
      <c r="F4" s="2"/>
      <c r="G4" s="2"/>
      <c r="H4" s="2"/>
      <c r="I4" s="2"/>
      <c r="J4" s="2"/>
    </row>
    <row r="5" spans="1:10" ht="15.75" customHeight="1">
      <c r="A5" s="2"/>
      <c r="B5" s="2"/>
      <c r="C5" s="2"/>
      <c r="D5" s="2"/>
      <c r="E5" s="2"/>
      <c r="F5" s="2"/>
      <c r="G5" s="2"/>
      <c r="H5" s="2"/>
      <c r="I5" s="2"/>
      <c r="J5" s="2"/>
    </row>
    <row r="6" spans="1:10" ht="15.75" customHeight="1">
      <c r="A6" s="2"/>
      <c r="B6" s="2"/>
      <c r="C6" s="2"/>
      <c r="D6" s="2"/>
      <c r="E6" s="2"/>
      <c r="F6" s="2"/>
      <c r="G6" s="2"/>
      <c r="H6" s="2"/>
      <c r="I6" s="2"/>
      <c r="J6" s="2"/>
    </row>
    <row r="7" spans="1:10" ht="15.75" customHeight="1">
      <c r="A7" s="2"/>
      <c r="B7" s="2"/>
      <c r="C7" s="2"/>
      <c r="D7" s="2"/>
      <c r="E7" s="2"/>
      <c r="F7" s="2"/>
      <c r="G7" s="2"/>
      <c r="H7" s="2"/>
      <c r="I7" s="2"/>
      <c r="J7" s="2"/>
    </row>
    <row r="8" spans="1:10" ht="15.75" customHeight="1">
      <c r="A8" s="2"/>
      <c r="B8" s="17" t="s">
        <v>30</v>
      </c>
      <c r="C8" s="17"/>
      <c r="D8" s="17"/>
      <c r="E8" s="17"/>
      <c r="F8" s="17"/>
      <c r="G8" s="17"/>
      <c r="H8" s="17"/>
      <c r="I8" s="17"/>
      <c r="J8" s="12"/>
    </row>
    <row r="9" spans="1:10" ht="30.6" customHeight="1">
      <c r="A9" s="2"/>
      <c r="B9" s="17"/>
      <c r="C9" s="17"/>
      <c r="D9" s="17"/>
      <c r="E9" s="17"/>
      <c r="F9" s="17"/>
      <c r="G9" s="17"/>
      <c r="H9" s="17"/>
      <c r="I9" s="17"/>
      <c r="J9" s="12"/>
    </row>
    <row r="10" spans="1:10">
      <c r="A10" s="2"/>
      <c r="B10" s="2"/>
      <c r="C10" s="2"/>
      <c r="D10" s="2"/>
      <c r="E10" s="2"/>
      <c r="F10" s="2"/>
      <c r="G10" s="2"/>
      <c r="H10" s="2"/>
      <c r="I10" s="2"/>
      <c r="J10" s="2"/>
    </row>
    <row r="11" spans="1:10" ht="15.75">
      <c r="A11" s="2"/>
      <c r="B11" s="15" t="s">
        <v>31</v>
      </c>
      <c r="C11" s="15"/>
      <c r="D11" s="15"/>
      <c r="E11" s="15"/>
      <c r="F11" s="15"/>
      <c r="G11" s="3"/>
      <c r="H11" s="2"/>
      <c r="I11" s="2"/>
      <c r="J11" s="2"/>
    </row>
    <row r="12" spans="1:10" ht="39">
      <c r="A12" s="2"/>
      <c r="B12" s="5" t="s">
        <v>2</v>
      </c>
      <c r="C12" s="13" t="s">
        <v>3</v>
      </c>
      <c r="D12" s="13" t="s">
        <v>4</v>
      </c>
      <c r="E12" s="13" t="s">
        <v>5</v>
      </c>
      <c r="F12" s="4" t="s">
        <v>32</v>
      </c>
      <c r="G12" s="3"/>
      <c r="H12" s="11" t="s">
        <v>7</v>
      </c>
      <c r="I12" s="11" t="s">
        <v>8</v>
      </c>
      <c r="J12" s="2"/>
    </row>
    <row r="13" spans="1:10" ht="15.75" customHeight="1">
      <c r="A13" s="2"/>
      <c r="B13" s="1" t="s">
        <v>33</v>
      </c>
      <c r="C13" s="8">
        <v>0</v>
      </c>
      <c r="D13" s="8">
        <v>0</v>
      </c>
      <c r="E13" s="9">
        <f t="shared" ref="E13:E18" si="0">C13+D13</f>
        <v>0</v>
      </c>
      <c r="F13" s="9">
        <f>E13</f>
        <v>0</v>
      </c>
      <c r="G13" s="3"/>
      <c r="H13" s="9">
        <f>SUM(F13:F18)</f>
        <v>0</v>
      </c>
      <c r="I13" s="9">
        <f>H13/1000</f>
        <v>0</v>
      </c>
      <c r="J13" s="3"/>
    </row>
    <row r="14" spans="1:10" ht="15.75" customHeight="1">
      <c r="A14" s="2"/>
      <c r="B14" s="1" t="s">
        <v>34</v>
      </c>
      <c r="C14" s="8">
        <v>0</v>
      </c>
      <c r="D14" s="8">
        <v>0</v>
      </c>
      <c r="E14" s="9">
        <f t="shared" si="0"/>
        <v>0</v>
      </c>
      <c r="F14" s="9">
        <f>E14*0.22</f>
        <v>0</v>
      </c>
      <c r="G14" s="3"/>
      <c r="H14" s="6"/>
      <c r="I14" s="10" t="s">
        <v>12</v>
      </c>
      <c r="J14" s="3"/>
    </row>
    <row r="15" spans="1:10" ht="15.75" customHeight="1">
      <c r="A15" s="2"/>
      <c r="B15" s="1" t="s">
        <v>35</v>
      </c>
      <c r="C15" s="8">
        <v>0</v>
      </c>
      <c r="D15" s="8">
        <v>0</v>
      </c>
      <c r="E15" s="9">
        <f t="shared" si="0"/>
        <v>0</v>
      </c>
      <c r="F15" s="9">
        <f>E15/0.9</f>
        <v>0</v>
      </c>
      <c r="G15" s="3"/>
      <c r="H15" s="6"/>
      <c r="I15" s="10" t="s">
        <v>14</v>
      </c>
      <c r="J15" s="3"/>
    </row>
    <row r="16" spans="1:10" ht="15.75" customHeight="1">
      <c r="A16" s="2"/>
      <c r="B16" s="1" t="s">
        <v>36</v>
      </c>
      <c r="C16" s="8">
        <v>0</v>
      </c>
      <c r="D16" s="8">
        <v>0</v>
      </c>
      <c r="E16" s="9">
        <f t="shared" si="0"/>
        <v>0</v>
      </c>
      <c r="F16" s="9">
        <f>(E16/0.22)*0.22</f>
        <v>0</v>
      </c>
      <c r="G16" s="3"/>
      <c r="H16" s="6"/>
      <c r="I16" s="3"/>
      <c r="J16" s="3"/>
    </row>
    <row r="17" spans="1:12">
      <c r="A17" s="2"/>
      <c r="B17" s="1" t="s">
        <v>37</v>
      </c>
      <c r="C17" s="8">
        <v>0</v>
      </c>
      <c r="D17" s="8">
        <v>0</v>
      </c>
      <c r="E17" s="9">
        <f t="shared" si="0"/>
        <v>0</v>
      </c>
      <c r="F17" s="9">
        <f>E17/0.25</f>
        <v>0</v>
      </c>
      <c r="G17" s="2"/>
      <c r="H17" s="2"/>
      <c r="I17" s="3"/>
      <c r="J17" s="6"/>
      <c r="L17" s="7"/>
    </row>
    <row r="18" spans="1:12">
      <c r="A18" s="2"/>
      <c r="B18" s="1" t="s">
        <v>38</v>
      </c>
      <c r="C18" s="8">
        <v>0</v>
      </c>
      <c r="D18" s="8">
        <v>0</v>
      </c>
      <c r="E18" s="9">
        <f t="shared" si="0"/>
        <v>0</v>
      </c>
      <c r="F18" s="9">
        <f>E18/0.25</f>
        <v>0</v>
      </c>
      <c r="G18" s="14"/>
      <c r="H18" s="14"/>
      <c r="I18" s="3"/>
      <c r="J18" s="6"/>
      <c r="L18" s="7"/>
    </row>
    <row r="19" spans="1:12">
      <c r="A19" s="2"/>
      <c r="B19" s="2"/>
      <c r="C19" s="2"/>
      <c r="D19" s="2"/>
      <c r="E19" s="2"/>
      <c r="F19" s="2"/>
      <c r="G19" s="2"/>
      <c r="H19" s="2"/>
      <c r="I19" s="2"/>
      <c r="J19" s="2"/>
    </row>
    <row r="20" spans="1:12" ht="30.75" customHeight="1">
      <c r="A20" s="2"/>
      <c r="B20" s="2"/>
      <c r="C20" s="2"/>
      <c r="D20" s="2"/>
      <c r="E20" s="2"/>
      <c r="F20" s="2"/>
      <c r="G20" s="2"/>
      <c r="H20" s="2"/>
      <c r="I20" s="2"/>
      <c r="J20" s="2"/>
    </row>
  </sheetData>
  <sheetProtection algorithmName="SHA-512" hashValue="SBdqJXtMrqG5YEnCzPoHggWPxFeYKinAD682WUNmuKpEVpO7i+n5Wzxw7IYrT2Y5KhukrXQyyle6CUjOV5jqjg==" saltValue="a7MYgMGr57qnKlXir4lTNQ==" spinCount="100000" sheet="1" objects="1" scenarios="1"/>
  <mergeCells count="2">
    <mergeCell ref="B8:I9"/>
    <mergeCell ref="B11:F1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663A9-BEC4-4584-8A64-03A4A801E90A}">
  <dimension ref="A1:L19"/>
  <sheetViews>
    <sheetView zoomScale="145" zoomScaleNormal="145" workbookViewId="0">
      <selection activeCell="E21" sqref="E21"/>
    </sheetView>
  </sheetViews>
  <sheetFormatPr defaultRowHeight="15"/>
  <cols>
    <col min="1" max="1" width="4.7109375" customWidth="1"/>
    <col min="2" max="2" width="30.7109375" bestFit="1" customWidth="1"/>
    <col min="3" max="5" width="15.7109375" customWidth="1"/>
    <col min="6" max="6" width="15.5703125" customWidth="1"/>
    <col min="7" max="7" width="9.5703125" customWidth="1"/>
    <col min="8" max="8" width="15.5703125" customWidth="1"/>
    <col min="9" max="9" width="16.85546875" customWidth="1"/>
    <col min="10" max="10" width="4.7109375" customWidth="1"/>
    <col min="11" max="11" width="25.42578125" customWidth="1"/>
    <col min="12" max="12" width="26.42578125" customWidth="1"/>
  </cols>
  <sheetData>
    <row r="1" spans="1:10">
      <c r="A1" s="2"/>
      <c r="B1" s="2"/>
      <c r="C1" s="2"/>
      <c r="D1" s="2"/>
      <c r="E1" s="2"/>
      <c r="F1" s="2"/>
      <c r="G1" s="2"/>
      <c r="H1" s="2"/>
      <c r="I1" s="2"/>
      <c r="J1" s="2"/>
    </row>
    <row r="2" spans="1:10">
      <c r="A2" s="2"/>
      <c r="B2" s="2"/>
      <c r="C2" s="2"/>
      <c r="D2" s="2"/>
      <c r="E2" s="2"/>
      <c r="F2" s="2"/>
      <c r="G2" s="2"/>
      <c r="H2" s="2"/>
      <c r="I2" s="2"/>
      <c r="J2" s="2"/>
    </row>
    <row r="3" spans="1:10">
      <c r="A3" s="2"/>
      <c r="B3" s="2"/>
      <c r="C3" s="2"/>
      <c r="D3" s="2"/>
      <c r="E3" s="2"/>
      <c r="F3" s="2"/>
      <c r="G3" s="2"/>
      <c r="H3" s="2"/>
      <c r="I3" s="2"/>
      <c r="J3" s="2"/>
    </row>
    <row r="4" spans="1:10" ht="15" customHeight="1">
      <c r="A4" s="2"/>
      <c r="B4" s="2"/>
      <c r="C4" s="2"/>
      <c r="D4" s="2"/>
      <c r="E4" s="2"/>
      <c r="F4" s="2"/>
      <c r="G4" s="2"/>
      <c r="H4" s="2"/>
      <c r="I4" s="2"/>
      <c r="J4" s="2"/>
    </row>
    <row r="5" spans="1:10" ht="15.75" customHeight="1">
      <c r="A5" s="2"/>
      <c r="B5" s="2"/>
      <c r="C5" s="2"/>
      <c r="D5" s="2"/>
      <c r="E5" s="2"/>
      <c r="F5" s="2"/>
      <c r="G5" s="2"/>
      <c r="H5" s="2"/>
      <c r="I5" s="2"/>
      <c r="J5" s="2"/>
    </row>
    <row r="6" spans="1:10" ht="15.75" customHeight="1">
      <c r="A6" s="2"/>
      <c r="B6" s="2"/>
      <c r="C6" s="2"/>
      <c r="D6" s="2"/>
      <c r="E6" s="2"/>
      <c r="F6" s="2"/>
      <c r="G6" s="2"/>
      <c r="H6" s="2"/>
      <c r="I6" s="2"/>
      <c r="J6" s="2"/>
    </row>
    <row r="7" spans="1:10" ht="15.75" customHeight="1">
      <c r="A7" s="2"/>
      <c r="B7" s="2"/>
      <c r="C7" s="2"/>
      <c r="D7" s="2"/>
      <c r="E7" s="2"/>
      <c r="F7" s="2"/>
      <c r="G7" s="2"/>
      <c r="H7" s="2"/>
      <c r="I7" s="2"/>
      <c r="J7" s="2"/>
    </row>
    <row r="8" spans="1:10" ht="15.75" customHeight="1">
      <c r="A8" s="2"/>
      <c r="B8" s="17" t="s">
        <v>39</v>
      </c>
      <c r="C8" s="17"/>
      <c r="D8" s="17"/>
      <c r="E8" s="17"/>
      <c r="F8" s="17"/>
      <c r="G8" s="17"/>
      <c r="H8" s="17"/>
      <c r="I8" s="17"/>
      <c r="J8" s="12"/>
    </row>
    <row r="9" spans="1:10" ht="30.6" customHeight="1">
      <c r="A9" s="2"/>
      <c r="B9" s="17"/>
      <c r="C9" s="17"/>
      <c r="D9" s="17"/>
      <c r="E9" s="17"/>
      <c r="F9" s="17"/>
      <c r="G9" s="17"/>
      <c r="H9" s="17"/>
      <c r="I9" s="17"/>
      <c r="J9" s="12"/>
    </row>
    <row r="10" spans="1:10">
      <c r="A10" s="2"/>
      <c r="B10" s="2"/>
      <c r="C10" s="2"/>
      <c r="D10" s="2"/>
      <c r="E10" s="2"/>
      <c r="F10" s="2"/>
      <c r="G10" s="2"/>
      <c r="H10" s="2"/>
      <c r="I10" s="2"/>
      <c r="J10" s="2"/>
    </row>
    <row r="11" spans="1:10" ht="15.75">
      <c r="A11" s="2"/>
      <c r="B11" s="15" t="s">
        <v>40</v>
      </c>
      <c r="C11" s="15"/>
      <c r="D11" s="15"/>
      <c r="E11" s="15"/>
      <c r="F11" s="15"/>
      <c r="G11" s="3"/>
      <c r="H11" s="2"/>
      <c r="I11" s="2"/>
      <c r="J11" s="2"/>
    </row>
    <row r="12" spans="1:10" ht="51.75">
      <c r="A12" s="2"/>
      <c r="B12" s="5" t="s">
        <v>2</v>
      </c>
      <c r="C12" s="13" t="s">
        <v>3</v>
      </c>
      <c r="D12" s="13" t="s">
        <v>4</v>
      </c>
      <c r="E12" s="13" t="s">
        <v>5</v>
      </c>
      <c r="F12" s="4" t="s">
        <v>41</v>
      </c>
      <c r="G12" s="3"/>
      <c r="H12" s="11" t="s">
        <v>7</v>
      </c>
      <c r="I12" s="11" t="s">
        <v>8</v>
      </c>
      <c r="J12" s="2"/>
    </row>
    <row r="13" spans="1:10" ht="15.75" customHeight="1">
      <c r="A13" s="2"/>
      <c r="B13" s="1" t="s">
        <v>42</v>
      </c>
      <c r="C13" s="8">
        <v>0</v>
      </c>
      <c r="D13" s="8">
        <v>0</v>
      </c>
      <c r="E13" s="9">
        <f>C13+D13</f>
        <v>0</v>
      </c>
      <c r="F13" s="9">
        <f>E13</f>
        <v>0</v>
      </c>
      <c r="G13" s="3"/>
      <c r="H13" s="9">
        <f>SUM(F13:F17)</f>
        <v>0</v>
      </c>
      <c r="I13" s="9">
        <f>H13/1000</f>
        <v>0</v>
      </c>
      <c r="J13" s="3"/>
    </row>
    <row r="14" spans="1:10" ht="15.75" customHeight="1">
      <c r="A14" s="2"/>
      <c r="B14" s="1" t="s">
        <v>43</v>
      </c>
      <c r="C14" s="8">
        <v>0</v>
      </c>
      <c r="D14" s="8">
        <v>0</v>
      </c>
      <c r="E14" s="9">
        <f>C14+D14</f>
        <v>0</v>
      </c>
      <c r="F14" s="9">
        <f>E14*0.5</f>
        <v>0</v>
      </c>
      <c r="G14" s="3"/>
      <c r="H14" s="6"/>
      <c r="I14" s="10" t="s">
        <v>12</v>
      </c>
      <c r="J14" s="3"/>
    </row>
    <row r="15" spans="1:10" ht="15.75" customHeight="1">
      <c r="A15" s="2"/>
      <c r="B15" s="1" t="s">
        <v>44</v>
      </c>
      <c r="C15" s="8">
        <v>0</v>
      </c>
      <c r="D15" s="8">
        <v>0</v>
      </c>
      <c r="E15" s="9">
        <f>C15+D15</f>
        <v>0</v>
      </c>
      <c r="F15" s="9">
        <f>E15/0.94</f>
        <v>0</v>
      </c>
      <c r="G15" s="3"/>
      <c r="H15" s="6"/>
      <c r="I15" s="10" t="s">
        <v>14</v>
      </c>
      <c r="J15" s="3"/>
    </row>
    <row r="16" spans="1:10" ht="15.75" customHeight="1">
      <c r="A16" s="2"/>
      <c r="B16" s="1" t="s">
        <v>45</v>
      </c>
      <c r="C16" s="8">
        <v>0</v>
      </c>
      <c r="D16" s="8">
        <v>0</v>
      </c>
      <c r="E16" s="9">
        <f>C16+D16</f>
        <v>0</v>
      </c>
      <c r="F16" s="9">
        <f>E16</f>
        <v>0</v>
      </c>
      <c r="G16" s="3"/>
      <c r="H16" s="6"/>
      <c r="I16" s="3"/>
      <c r="J16" s="3"/>
    </row>
    <row r="17" spans="1:12">
      <c r="A17" s="2"/>
      <c r="B17" s="1" t="s">
        <v>46</v>
      </c>
      <c r="C17" s="8">
        <v>0</v>
      </c>
      <c r="D17" s="8">
        <v>0</v>
      </c>
      <c r="E17" s="9">
        <f>C17+D17</f>
        <v>0</v>
      </c>
      <c r="F17" s="9">
        <f t="shared" ref="F17" si="0">E17</f>
        <v>0</v>
      </c>
      <c r="G17" s="2"/>
      <c r="H17" s="2"/>
      <c r="I17" s="3"/>
      <c r="J17" s="6"/>
      <c r="L17" s="7"/>
    </row>
    <row r="18" spans="1:12">
      <c r="A18" s="2"/>
      <c r="B18" s="2"/>
      <c r="C18" s="2"/>
      <c r="D18" s="2"/>
      <c r="E18" s="2"/>
      <c r="F18" s="2"/>
      <c r="G18" s="2"/>
      <c r="H18" s="2"/>
      <c r="I18" s="2"/>
      <c r="J18" s="2"/>
    </row>
    <row r="19" spans="1:12" ht="30.75" customHeight="1">
      <c r="A19" s="2"/>
      <c r="B19" s="2"/>
      <c r="C19" s="2"/>
      <c r="D19" s="2"/>
      <c r="E19" s="2"/>
      <c r="F19" s="2"/>
      <c r="G19" s="2"/>
      <c r="H19" s="2"/>
      <c r="I19" s="2"/>
      <c r="J19" s="2"/>
    </row>
  </sheetData>
  <sheetProtection algorithmName="SHA-512" hashValue="OJTjB/tzizwrdpZ6KKcjAgiwK5R64qJdNmfEt52t7aFxsV744gHTVqAgN3oIbo5l8yCfaVdr+kgYNzxx8wbaVg==" saltValue="lDMZeJjXIeDRlXJnZhXDyg==" spinCount="100000" sheet="1" objects="1" scenarios="1"/>
  <mergeCells count="2">
    <mergeCell ref="B8:I9"/>
    <mergeCell ref="B11:F1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1FBD638E5B4E4D8107D8B5D04B0E4C" ma:contentTypeVersion="17" ma:contentTypeDescription="Create a new document." ma:contentTypeScope="" ma:versionID="53448164a8ffb6e0ccdbbc425a9170c8">
  <xsd:schema xmlns:xsd="http://www.w3.org/2001/XMLSchema" xmlns:xs="http://www.w3.org/2001/XMLSchema" xmlns:p="http://schemas.microsoft.com/office/2006/metadata/properties" xmlns:ns2="fc11ac5a-db5b-48a4-a086-58320ad2a600" xmlns:ns3="4511289e-f0ab-4b2b-8f19-4e750b5ab425" targetNamespace="http://schemas.microsoft.com/office/2006/metadata/properties" ma:root="true" ma:fieldsID="a0a010463ce84313fe008a26f1320d60" ns2:_="" ns3:_="">
    <xsd:import namespace="fc11ac5a-db5b-48a4-a086-58320ad2a600"/>
    <xsd:import namespace="4511289e-f0ab-4b2b-8f19-4e750b5ab42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Order0" minOccurs="0"/>
                <xsd:element ref="ns3:Document_x002f_TeamOwner" minOccurs="0"/>
                <xsd:element ref="ns3:LastUpdated" minOccurs="0"/>
                <xsd:element ref="ns3:Content_x0020_Owne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11ac5a-db5b-48a4-a086-58320ad2a60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11289e-f0ab-4b2b-8f19-4e750b5ab42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Order0" ma:index="21" nillable="true" ma:displayName="Order" ma:decimals="0" ma:description="Used just to put the documents in chronological order" ma:format="Dropdown" ma:internalName="Order0" ma:percentage="FALSE">
      <xsd:simpleType>
        <xsd:restriction base="dms:Number"/>
      </xsd:simpleType>
    </xsd:element>
    <xsd:element name="Document_x002f_TeamOwner" ma:index="22" nillable="true" ma:displayName="Person/Team Owner" ma:format="Dropdown" ma:internalName="Document_x002f_TeamOwner">
      <xsd:simpleType>
        <xsd:restriction base="dms:Text">
          <xsd:maxLength value="255"/>
        </xsd:restriction>
      </xsd:simpleType>
    </xsd:element>
    <xsd:element name="LastUpdated" ma:index="23" nillable="true" ma:displayName="Last Updated" ma:format="Dropdown" ma:internalName="LastUpdated">
      <xsd:simpleType>
        <xsd:restriction base="dms:Text">
          <xsd:maxLength value="255"/>
        </xsd:restriction>
      </xsd:simpleType>
    </xsd:element>
    <xsd:element name="Content_x0020_Owner" ma:index="24" ma:displayName="Content Owner" ma:list="UserInfo" ma:SharePointGroup="0" ma:internalName="Content_x0020_Owne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r0 xmlns="4511289e-f0ab-4b2b-8f19-4e750b5ab425" xsi:nil="true"/>
    <Document_x002f_TeamOwner xmlns="4511289e-f0ab-4b2b-8f19-4e750b5ab425" xsi:nil="true"/>
    <Content_x0020_Owner xmlns="4511289e-f0ab-4b2b-8f19-4e750b5ab425">
      <UserInfo>
        <DisplayName/>
        <AccountId/>
        <AccountType/>
      </UserInfo>
    </Content_x0020_Owner>
    <LastUpdated xmlns="4511289e-f0ab-4b2b-8f19-4e750b5ab425" xsi:nil="true"/>
    <SharedWithUsers xmlns="fc11ac5a-db5b-48a4-a086-58320ad2a600">
      <UserInfo>
        <DisplayName>Christopher Gallup</DisplayName>
        <AccountId>130</AccountId>
        <AccountType/>
      </UserInfo>
      <UserInfo>
        <DisplayName>Emily Donovan</DisplayName>
        <AccountId>448</AccountId>
        <AccountType/>
      </UserInfo>
      <UserInfo>
        <DisplayName>Angelique Cortisse</DisplayName>
        <AccountId>161</AccountId>
        <AccountType/>
      </UserInfo>
      <UserInfo>
        <DisplayName>Alba Leon</DisplayName>
        <AccountId>1013</AccountId>
        <AccountType/>
      </UserInfo>
      <UserInfo>
        <DisplayName>Salman Balouch</DisplayName>
        <AccountId>101</AccountId>
        <AccountType/>
      </UserInfo>
      <UserInfo>
        <DisplayName>Sandra Vargas</DisplayName>
        <AccountId>855</AccountId>
        <AccountType/>
      </UserInfo>
    </SharedWithUsers>
  </documentManagement>
</p:properties>
</file>

<file path=customXml/itemProps1.xml><?xml version="1.0" encoding="utf-8"?>
<ds:datastoreItem xmlns:ds="http://schemas.openxmlformats.org/officeDocument/2006/customXml" ds:itemID="{A42BE0AE-0C14-4F87-A7EC-BCE4B7F22660}"/>
</file>

<file path=customXml/itemProps2.xml><?xml version="1.0" encoding="utf-8"?>
<ds:datastoreItem xmlns:ds="http://schemas.openxmlformats.org/officeDocument/2006/customXml" ds:itemID="{7E4148DE-F5AE-4084-9DB2-DB1733057963}"/>
</file>

<file path=customXml/itemProps3.xml><?xml version="1.0" encoding="utf-8"?>
<ds:datastoreItem xmlns:ds="http://schemas.openxmlformats.org/officeDocument/2006/customXml" ds:itemID="{80A605E3-51F9-470C-90E9-A3CBDEC0DF0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dc:creator>
  <cp:keywords/>
  <dc:description/>
  <cp:lastModifiedBy/>
  <cp:revision/>
  <dcterms:created xsi:type="dcterms:W3CDTF">2021-10-31T17:57:01Z</dcterms:created>
  <dcterms:modified xsi:type="dcterms:W3CDTF">2022-08-10T11:31:37Z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0x010100DB1FBD638E5B4E4D8107D8B5D04B0E4C</vt:lpwstr>
  </property>
</Properties>
</file>