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raorg-my.sharepoint.com/personal/svargas_ra_org1/Documents/Desktop/Calculator/"/>
    </mc:Choice>
  </mc:AlternateContent>
  <xr:revisionPtr revIDLastSave="0" documentId="8_{090D1270-5FA6-46BE-B19F-D6A2D4D2DA45}" xr6:coauthVersionLast="47" xr6:coauthVersionMax="47" xr10:uidLastSave="{00000000-0000-0000-0000-000000000000}"/>
  <bookViews>
    <workbookView xWindow="-120" yWindow="-120" windowWidth="51840" windowHeight="21240" xr2:uid="{249D2B4C-CB35-49A5-B419-3D47905C113D}"/>
  </bookViews>
  <sheets>
    <sheet name="Cocoa " sheetId="5" r:id="rId1"/>
    <sheet name="Coffee" sheetId="8" r:id="rId2"/>
    <sheet name="Tea" sheetId="9" r:id="rId3"/>
    <sheet name="Hazelnut" sheetId="10"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0" l="1"/>
  <c r="F16" i="10" s="1"/>
  <c r="E15" i="5"/>
  <c r="F15" i="5" s="1"/>
  <c r="E16" i="8"/>
  <c r="F16" i="8" s="1"/>
  <c r="E14" i="5"/>
  <c r="F14" i="5" s="1"/>
  <c r="E17" i="10"/>
  <c r="F17" i="10" s="1"/>
  <c r="E15" i="10"/>
  <c r="F15" i="10" s="1"/>
  <c r="E14" i="10"/>
  <c r="F14" i="10" s="1"/>
  <c r="E13" i="10"/>
  <c r="F13" i="10" s="1"/>
  <c r="E18" i="9"/>
  <c r="F18" i="9" s="1"/>
  <c r="E17" i="9"/>
  <c r="F17" i="9" s="1"/>
  <c r="E16" i="9"/>
  <c r="F16" i="9" s="1"/>
  <c r="E15" i="9"/>
  <c r="F15" i="9" s="1"/>
  <c r="E14" i="9"/>
  <c r="F14" i="9" s="1"/>
  <c r="E13" i="9"/>
  <c r="F13" i="9" s="1"/>
  <c r="F17" i="8"/>
  <c r="E23" i="8"/>
  <c r="F23" i="8" s="1"/>
  <c r="E22" i="8"/>
  <c r="F22" i="8" s="1"/>
  <c r="E21" i="8"/>
  <c r="F21" i="8" s="1"/>
  <c r="E20" i="8"/>
  <c r="F20" i="8" s="1"/>
  <c r="E19" i="8"/>
  <c r="F19" i="8" s="1"/>
  <c r="E18" i="8"/>
  <c r="F18" i="8" s="1"/>
  <c r="E17" i="8"/>
  <c r="E15" i="8"/>
  <c r="F15" i="8" s="1"/>
  <c r="E14" i="8"/>
  <c r="F14" i="8" s="1"/>
  <c r="E13" i="8"/>
  <c r="F13" i="8" s="1"/>
  <c r="E16" i="5"/>
  <c r="F16" i="5" s="1"/>
  <c r="E17" i="5"/>
  <c r="F17" i="5" s="1"/>
  <c r="E13" i="5"/>
  <c r="F13" i="5" s="1"/>
  <c r="H13" i="10" l="1"/>
  <c r="I13" i="10" s="1"/>
  <c r="H13" i="9"/>
  <c r="I13" i="9" s="1"/>
  <c r="H13" i="8"/>
  <c r="I13" i="8" s="1"/>
  <c r="H13" i="5" l="1"/>
  <c r="I13" i="5" s="1"/>
</calcChain>
</file>

<file path=xl/sharedStrings.xml><?xml version="1.0" encoding="utf-8"?>
<sst xmlns="http://schemas.openxmlformats.org/spreadsheetml/2006/main" count="75" uniqueCount="51">
  <si>
    <t>COCOA</t>
  </si>
  <si>
    <t>Product </t>
  </si>
  <si>
    <t>Amount of certified product in Kg</t>
  </si>
  <si>
    <t>Amount of Non-certified product in Kg</t>
  </si>
  <si>
    <t>Total of Certified + Non certified</t>
  </si>
  <si>
    <t>Cocoa bean equivalent in Kg</t>
  </si>
  <si>
    <t>Kilograms (Kg)</t>
  </si>
  <si>
    <t>Metric tons (MT)</t>
  </si>
  <si>
    <t>Cocoa Nibs </t>
  </si>
  <si>
    <t>Cocoa Beans </t>
  </si>
  <si>
    <t>Cocoa Liquor </t>
  </si>
  <si>
    <t>Above</t>
  </si>
  <si>
    <t>Cocoa Butter </t>
  </si>
  <si>
    <t>Below</t>
  </si>
  <si>
    <t>Cocoa Powder  </t>
  </si>
  <si>
    <t>COFFEE</t>
  </si>
  <si>
    <t>Green Coffee equivalent in Kg</t>
  </si>
  <si>
    <t>Green Coffee </t>
  </si>
  <si>
    <t>Cherries </t>
  </si>
  <si>
    <t>Dried Cherries </t>
  </si>
  <si>
    <t>Parchment</t>
  </si>
  <si>
    <t>Monsooned Coffee </t>
  </si>
  <si>
    <t>Roasted Coffee </t>
  </si>
  <si>
    <t>Soluble Coffee </t>
  </si>
  <si>
    <t>Liquid Coffee </t>
  </si>
  <si>
    <t>Decaffeinated Green Coffee </t>
  </si>
  <si>
    <t>Decaffeinated Roasted Coffee </t>
  </si>
  <si>
    <t>Roasted Monsooned Coffee </t>
  </si>
  <si>
    <t>TEA</t>
  </si>
  <si>
    <t xml:space="preserve"> Made Tea equivalent  in Kg</t>
  </si>
  <si>
    <t>Made Tea </t>
  </si>
  <si>
    <t>Green leaf </t>
  </si>
  <si>
    <t>Decaffeinated Made Tea </t>
  </si>
  <si>
    <t>Green Leaf Instant </t>
  </si>
  <si>
    <t>Instant Tea - Liquid </t>
  </si>
  <si>
    <t>Instant Tea - Powder </t>
  </si>
  <si>
    <t>HAZELNUT</t>
  </si>
  <si>
    <t>Hazelnut Kernel equivalent in Kg</t>
  </si>
  <si>
    <t>Hazelnut in Kernel </t>
  </si>
  <si>
    <t>Hazelnut in Shell </t>
  </si>
  <si>
    <t>Roasted Hazelnut Kernel </t>
  </si>
  <si>
    <t>Processed Hazelnut Kernel </t>
  </si>
  <si>
    <t>Processed Roasted hazelnut kernel </t>
  </si>
  <si>
    <r>
      <t xml:space="preserve">Supply Chain Certificate Holders can use the following calculator to identify their total volumes in </t>
    </r>
    <r>
      <rPr>
        <b/>
        <sz val="11"/>
        <color theme="1"/>
        <rFont val="Calibri"/>
        <family val="2"/>
        <scheme val="minor"/>
      </rPr>
      <t>Hazelnut kernel equivalent</t>
    </r>
    <r>
      <rPr>
        <sz val="11"/>
        <color theme="1"/>
        <rFont val="Calibri"/>
        <family val="2"/>
        <scheme val="minor"/>
      </rPr>
      <t xml:space="preserve"> for the registration on the Rainforest Alliance Certification Platform (RACP). Please indicate in column ''</t>
    </r>
    <r>
      <rPr>
        <b/>
        <sz val="11"/>
        <color theme="1"/>
        <rFont val="Calibri"/>
        <family val="2"/>
        <scheme val="minor"/>
      </rPr>
      <t>C</t>
    </r>
    <r>
      <rPr>
        <sz val="11"/>
        <color theme="1"/>
        <rFont val="Calibri"/>
        <family val="2"/>
        <scheme val="minor"/>
      </rPr>
      <t>'' and ''</t>
    </r>
    <r>
      <rPr>
        <b/>
        <sz val="11"/>
        <color theme="1"/>
        <rFont val="Calibri"/>
        <family val="2"/>
        <scheme val="minor"/>
      </rPr>
      <t>D</t>
    </r>
    <r>
      <rPr>
        <sz val="11"/>
        <color theme="1"/>
        <rFont val="Calibri"/>
        <family val="2"/>
        <scheme val="minor"/>
      </rPr>
      <t>'' the total amount of certified, non-certified and products certified by other schemes that are not Rainforest Alliance, that you plan to handle and/or purchase in the next 12 months. The Columns ''</t>
    </r>
    <r>
      <rPr>
        <b/>
        <sz val="11"/>
        <color theme="1"/>
        <rFont val="Calibri"/>
        <family val="2"/>
        <scheme val="minor"/>
      </rPr>
      <t>H</t>
    </r>
    <r>
      <rPr>
        <sz val="11"/>
        <color theme="1"/>
        <rFont val="Calibri"/>
        <family val="2"/>
        <scheme val="minor"/>
      </rPr>
      <t>'' and ''</t>
    </r>
    <r>
      <rPr>
        <b/>
        <sz val="11"/>
        <color theme="1"/>
        <rFont val="Calibri"/>
        <family val="2"/>
        <scheme val="minor"/>
      </rPr>
      <t>I</t>
    </r>
    <r>
      <rPr>
        <sz val="11"/>
        <color theme="1"/>
        <rFont val="Calibri"/>
        <family val="2"/>
        <scheme val="minor"/>
      </rPr>
      <t xml:space="preserve">'' will automatically show the total amount in ''Kg'' and ''MT''. </t>
    </r>
  </si>
  <si>
    <r>
      <t xml:space="preserve">Supply Chain Certificate Holders can use the following calculator to identify their total volumes in </t>
    </r>
    <r>
      <rPr>
        <b/>
        <sz val="11"/>
        <color theme="1"/>
        <rFont val="Calibri"/>
        <family val="2"/>
        <scheme val="minor"/>
      </rPr>
      <t>Green Coffee equivalent</t>
    </r>
    <r>
      <rPr>
        <sz val="11"/>
        <color theme="1"/>
        <rFont val="Calibri"/>
        <family val="2"/>
        <scheme val="minor"/>
      </rPr>
      <t xml:space="preserve"> for the registration on the Rainforest Alliance Certification Platform (RACP). Please indicate in column ''</t>
    </r>
    <r>
      <rPr>
        <b/>
        <sz val="11"/>
        <color theme="1"/>
        <rFont val="Calibri"/>
        <family val="2"/>
        <scheme val="minor"/>
      </rPr>
      <t>C</t>
    </r>
    <r>
      <rPr>
        <sz val="11"/>
        <color theme="1"/>
        <rFont val="Calibri"/>
        <family val="2"/>
        <scheme val="minor"/>
      </rPr>
      <t>'' and ''</t>
    </r>
    <r>
      <rPr>
        <b/>
        <sz val="11"/>
        <color theme="1"/>
        <rFont val="Calibri"/>
        <family val="2"/>
        <scheme val="minor"/>
      </rPr>
      <t>D</t>
    </r>
    <r>
      <rPr>
        <sz val="11"/>
        <color theme="1"/>
        <rFont val="Calibri"/>
        <family val="2"/>
        <scheme val="minor"/>
      </rPr>
      <t>'' the total amount of certified, non-certified and products certified by other schemes that are not Rainforest Alliance, that you plan to handle and/or purchase in the next 12 months. The Columns ''</t>
    </r>
    <r>
      <rPr>
        <b/>
        <sz val="11"/>
        <color theme="1"/>
        <rFont val="Calibri"/>
        <family val="2"/>
        <scheme val="minor"/>
      </rPr>
      <t>H</t>
    </r>
    <r>
      <rPr>
        <sz val="11"/>
        <color theme="1"/>
        <rFont val="Calibri"/>
        <family val="2"/>
        <scheme val="minor"/>
      </rPr>
      <t>'' and ''</t>
    </r>
    <r>
      <rPr>
        <b/>
        <sz val="11"/>
        <color theme="1"/>
        <rFont val="Calibri"/>
        <family val="2"/>
        <scheme val="minor"/>
      </rPr>
      <t>I</t>
    </r>
    <r>
      <rPr>
        <sz val="11"/>
        <color theme="1"/>
        <rFont val="Calibri"/>
        <family val="2"/>
        <scheme val="minor"/>
      </rPr>
      <t xml:space="preserve">'' will automatically show the total amount in ''Kg'' and ''MT''. 	 </t>
    </r>
  </si>
  <si>
    <r>
      <t xml:space="preserve">Supply Chain Certificate Holders can use the following calculator to identify their total volumes in </t>
    </r>
    <r>
      <rPr>
        <b/>
        <sz val="11"/>
        <color theme="1"/>
        <rFont val="Calibri"/>
        <family val="2"/>
        <scheme val="minor"/>
      </rPr>
      <t>Cocoa bean equivalent</t>
    </r>
    <r>
      <rPr>
        <sz val="11"/>
        <color theme="1"/>
        <rFont val="Calibri"/>
        <family val="2"/>
        <scheme val="minor"/>
      </rPr>
      <t xml:space="preserve"> for the registration on the Rainforest Alliance Certification Platform (RACP). Please indicate in column ''</t>
    </r>
    <r>
      <rPr>
        <b/>
        <sz val="11"/>
        <color theme="1"/>
        <rFont val="Calibri"/>
        <family val="2"/>
        <scheme val="minor"/>
      </rPr>
      <t>C</t>
    </r>
    <r>
      <rPr>
        <sz val="11"/>
        <color theme="1"/>
        <rFont val="Calibri"/>
        <family val="2"/>
        <scheme val="minor"/>
      </rPr>
      <t>'' and ''</t>
    </r>
    <r>
      <rPr>
        <b/>
        <sz val="11"/>
        <color theme="1"/>
        <rFont val="Calibri"/>
        <family val="2"/>
        <scheme val="minor"/>
      </rPr>
      <t>D</t>
    </r>
    <r>
      <rPr>
        <sz val="11"/>
        <color theme="1"/>
        <rFont val="Calibri"/>
        <family val="2"/>
        <scheme val="minor"/>
      </rPr>
      <t>'' the total amount of certified, non-certified and products certified by other schemes that are not Rainforest Alliance, that you plan to handle and/or purchase in the next 12 months. The Columns ''</t>
    </r>
    <r>
      <rPr>
        <b/>
        <sz val="11"/>
        <color theme="1"/>
        <rFont val="Calibri"/>
        <family val="2"/>
        <scheme val="minor"/>
      </rPr>
      <t>H</t>
    </r>
    <r>
      <rPr>
        <sz val="11"/>
        <color theme="1"/>
        <rFont val="Calibri"/>
        <family val="2"/>
        <scheme val="minor"/>
      </rPr>
      <t>'' and ''</t>
    </r>
    <r>
      <rPr>
        <b/>
        <sz val="11"/>
        <color theme="1"/>
        <rFont val="Calibri"/>
        <family val="2"/>
        <scheme val="minor"/>
      </rPr>
      <t>I</t>
    </r>
    <r>
      <rPr>
        <sz val="11"/>
        <color theme="1"/>
        <rFont val="Calibri"/>
        <family val="2"/>
        <scheme val="minor"/>
      </rPr>
      <t xml:space="preserve">'' will automatically show the total amount in ''Kg'' and ''MT''. 	 </t>
    </r>
  </si>
  <si>
    <r>
      <t xml:space="preserve">Supply Chain Certificate Holders can use the following calculator to identify their total volumes in </t>
    </r>
    <r>
      <rPr>
        <b/>
        <sz val="11"/>
        <color theme="1"/>
        <rFont val="Calibri"/>
        <family val="2"/>
        <scheme val="minor"/>
      </rPr>
      <t>Made Tea</t>
    </r>
    <r>
      <rPr>
        <sz val="11"/>
        <color theme="1"/>
        <rFont val="Calibri"/>
        <family val="2"/>
        <scheme val="minor"/>
      </rPr>
      <t xml:space="preserve"> </t>
    </r>
    <r>
      <rPr>
        <b/>
        <sz val="11"/>
        <color theme="1"/>
        <rFont val="Calibri"/>
        <family val="2"/>
        <scheme val="minor"/>
      </rPr>
      <t>equivalent</t>
    </r>
    <r>
      <rPr>
        <sz val="11"/>
        <color theme="1"/>
        <rFont val="Calibri"/>
        <family val="2"/>
        <scheme val="minor"/>
      </rPr>
      <t xml:space="preserve"> for the registration on the Rainforest Alliance Certification Platform (RACP). Please indicate in column ''</t>
    </r>
    <r>
      <rPr>
        <b/>
        <sz val="11"/>
        <color theme="1"/>
        <rFont val="Calibri"/>
        <family val="2"/>
        <scheme val="minor"/>
      </rPr>
      <t>C</t>
    </r>
    <r>
      <rPr>
        <sz val="11"/>
        <color theme="1"/>
        <rFont val="Calibri"/>
        <family val="2"/>
        <scheme val="minor"/>
      </rPr>
      <t>'' and ''</t>
    </r>
    <r>
      <rPr>
        <b/>
        <sz val="11"/>
        <color theme="1"/>
        <rFont val="Calibri"/>
        <family val="2"/>
        <scheme val="minor"/>
      </rPr>
      <t>D</t>
    </r>
    <r>
      <rPr>
        <sz val="11"/>
        <color theme="1"/>
        <rFont val="Calibri"/>
        <family val="2"/>
        <scheme val="minor"/>
      </rPr>
      <t>'' the total amount of certified, non-certified and products certified by other schemes that are not Rainforest Alliance, that you plan to handle and/or purchase in the next 12 months. The Columns ''</t>
    </r>
    <r>
      <rPr>
        <b/>
        <sz val="11"/>
        <color theme="1"/>
        <rFont val="Calibri"/>
        <family val="2"/>
        <scheme val="minor"/>
      </rPr>
      <t>H</t>
    </r>
    <r>
      <rPr>
        <sz val="11"/>
        <color theme="1"/>
        <rFont val="Calibri"/>
        <family val="2"/>
        <scheme val="minor"/>
      </rPr>
      <t>'' and ''</t>
    </r>
    <r>
      <rPr>
        <b/>
        <sz val="11"/>
        <color theme="1"/>
        <rFont val="Calibri"/>
        <family val="2"/>
        <scheme val="minor"/>
      </rPr>
      <t>I</t>
    </r>
    <r>
      <rPr>
        <sz val="11"/>
        <color theme="1"/>
        <rFont val="Calibri"/>
        <family val="2"/>
        <scheme val="minor"/>
      </rPr>
      <t xml:space="preserve">'' will automatically show the total amount in ''Kg'' and ''MT''. 	 </t>
    </r>
  </si>
  <si>
    <r>
      <t>Note: For</t>
    </r>
    <r>
      <rPr>
        <b/>
        <sz val="10"/>
        <rFont val="Calibri"/>
        <family val="2"/>
        <scheme val="minor"/>
      </rPr>
      <t xml:space="preserve"> Multi-ingredient (Non-pure) products</t>
    </r>
    <r>
      <rPr>
        <sz val="10"/>
        <rFont val="Calibri"/>
        <family val="2"/>
        <scheme val="minor"/>
      </rPr>
      <t>, you are required to indicate the estimated amount of coffee content of that product. E.g., if you purchase or handle 10000 kg of coffee ice cream with 10%  liquid coffee content, that would count as an input of 1000 kg of liquid coffee. After calculating the amount of liquid coffee to green coffee equivalent, the total green coffee equivalent volume will be shown in columns ''</t>
    </r>
    <r>
      <rPr>
        <b/>
        <sz val="10"/>
        <rFont val="Calibri"/>
        <family val="2"/>
        <scheme val="minor"/>
      </rPr>
      <t>H</t>
    </r>
    <r>
      <rPr>
        <sz val="10"/>
        <rFont val="Calibri"/>
        <family val="2"/>
        <scheme val="minor"/>
      </rPr>
      <t>'' and ''</t>
    </r>
    <r>
      <rPr>
        <b/>
        <sz val="10"/>
        <rFont val="Calibri"/>
        <family val="2"/>
        <scheme val="minor"/>
      </rPr>
      <t>I</t>
    </r>
    <r>
      <rPr>
        <sz val="10"/>
        <rFont val="Calibri"/>
        <family val="2"/>
        <scheme val="minor"/>
      </rPr>
      <t xml:space="preserve">''.    </t>
    </r>
  </si>
  <si>
    <r>
      <t xml:space="preserve"> Note: For </t>
    </r>
    <r>
      <rPr>
        <b/>
        <sz val="10"/>
        <rFont val="Calibri"/>
        <family val="2"/>
        <scheme val="minor"/>
      </rPr>
      <t>Multi-ingredient (Non-pure) products</t>
    </r>
    <r>
      <rPr>
        <sz val="10"/>
        <rFont val="Calibri"/>
        <family val="2"/>
        <scheme val="minor"/>
      </rPr>
      <t>, you are required to indicate the estimated amount of cocoa content of that product. E.g., if you purchase or handle 10000 kg of chocolate milk with 40% cocoa powder content, that would count as an input of 4000 kg of cocoa powder. After calculating the amount of cocoa powder to cocoa beans equivalent, the total cocoa bean volume equivalent will be shown in columns ''</t>
    </r>
    <r>
      <rPr>
        <b/>
        <sz val="10"/>
        <rFont val="Calibri"/>
        <family val="2"/>
        <scheme val="minor"/>
      </rPr>
      <t>H</t>
    </r>
    <r>
      <rPr>
        <sz val="10"/>
        <rFont val="Calibri"/>
        <family val="2"/>
        <scheme val="minor"/>
      </rPr>
      <t>'' and ''</t>
    </r>
    <r>
      <rPr>
        <b/>
        <sz val="10"/>
        <rFont val="Calibri"/>
        <family val="2"/>
        <scheme val="minor"/>
      </rPr>
      <t>I</t>
    </r>
    <r>
      <rPr>
        <sz val="10"/>
        <rFont val="Calibri"/>
        <family val="2"/>
        <scheme val="minor"/>
      </rPr>
      <t xml:space="preserve">''.  </t>
    </r>
  </si>
  <si>
    <r>
      <t xml:space="preserve">Note: For </t>
    </r>
    <r>
      <rPr>
        <b/>
        <sz val="10"/>
        <rFont val="Calibri"/>
        <family val="2"/>
        <scheme val="minor"/>
      </rPr>
      <t>Multi-ingredient (Non-pure) products</t>
    </r>
    <r>
      <rPr>
        <sz val="10"/>
        <rFont val="Calibri"/>
        <family val="2"/>
        <scheme val="minor"/>
      </rPr>
      <t>, you are required to indicate the estimated amount of tea content of that product. E.g., if you purchase or handle 10000 kg of Ice tea with 5% instant tea-liquid content, that would count as an input of 500 kg of instant tea-liquid. After calculating the amount of instant tea-liquid equivalent, the total Made tea equivalent volume will be shown in columns ''</t>
    </r>
    <r>
      <rPr>
        <b/>
        <sz val="10"/>
        <rFont val="Calibri"/>
        <family val="2"/>
        <scheme val="minor"/>
      </rPr>
      <t>H</t>
    </r>
    <r>
      <rPr>
        <sz val="10"/>
        <rFont val="Calibri"/>
        <family val="2"/>
        <scheme val="minor"/>
      </rPr>
      <t>'' and ''</t>
    </r>
    <r>
      <rPr>
        <b/>
        <sz val="10"/>
        <rFont val="Calibri"/>
        <family val="2"/>
        <scheme val="minor"/>
      </rPr>
      <t>I</t>
    </r>
    <r>
      <rPr>
        <sz val="10"/>
        <rFont val="Calibri"/>
        <family val="2"/>
        <scheme val="minor"/>
      </rPr>
      <t xml:space="preserve">''.    </t>
    </r>
  </si>
  <si>
    <r>
      <t xml:space="preserve">Note: For </t>
    </r>
    <r>
      <rPr>
        <b/>
        <sz val="10"/>
        <rFont val="Calibri"/>
        <family val="2"/>
        <scheme val="minor"/>
      </rPr>
      <t>Multi-ingredient (Non-pure) products</t>
    </r>
    <r>
      <rPr>
        <sz val="10"/>
        <rFont val="Calibri"/>
        <family val="2"/>
        <scheme val="minor"/>
      </rPr>
      <t>, you are required to indicate the estimated amount of Hazelnut content of that product. E.g., if you purchase or handle 10000 kg of Hazelnut spread with 40% Roasted Hazelnut Kernel, that would count as an input of 4000 kg of Roasted Hazelnut Kernel. After calculating the amount of Roasted Hazelnut Kernel equivalent, the total Hazelnut Kernel equivalent volume will be shown in columns ''</t>
    </r>
    <r>
      <rPr>
        <b/>
        <sz val="10"/>
        <rFont val="Calibri"/>
        <family val="2"/>
        <scheme val="minor"/>
      </rPr>
      <t>H</t>
    </r>
    <r>
      <rPr>
        <sz val="10"/>
        <rFont val="Calibri"/>
        <family val="2"/>
        <scheme val="minor"/>
      </rPr>
      <t>'' and ''</t>
    </r>
    <r>
      <rPr>
        <b/>
        <sz val="10"/>
        <rFont val="Calibri"/>
        <family val="2"/>
        <scheme val="minor"/>
      </rPr>
      <t>I</t>
    </r>
    <r>
      <rPr>
        <sz val="1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</si>
</sst>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1"/>
      <color theme="1"/>
      <name val="Calibri"/>
      <family val="2"/>
      <scheme val="minor"/>
    </font>
    <font>
      <b/>
      <sz val="10"/>
      <color theme="1"/>
      <name val="Tahoma"/>
      <family val="2"/>
    </font>
    <font>
      <sz val="10"/>
      <color theme="1"/>
      <name val="Tahoma"/>
      <family val="2"/>
    </font>
    <font>
      <b/>
      <sz val="10"/>
      <color theme="2"/>
      <name val="Tahoma"/>
      <family val="2"/>
    </font>
    <font>
      <sz val="8"/>
      <color theme="1"/>
      <name val="Calibri"/>
      <family val="2"/>
      <scheme val="minor"/>
    </font>
    <font>
      <sz val="12"/>
      <color rgb="FF222222"/>
      <name val="Arial"/>
      <family val="2"/>
    </font>
    <font>
      <sz val="10"/>
      <color theme="0"/>
      <name val="Tahoma"/>
      <family val="2"/>
    </font>
    <font>
      <b/>
      <sz val="12"/>
      <color theme="1"/>
      <name val="Tahoma"/>
      <family val="2"/>
    </font>
    <font>
      <b/>
      <sz val="11"/>
      <color theme="1"/>
      <name val="Calibri"/>
      <family val="2"/>
      <scheme val="minor"/>
    </font>
    <font>
      <sz val="10"/>
      <color rgb="FF000000"/>
      <name val="Tahoma"/>
      <family val="2"/>
    </font>
    <font>
      <sz val="10"/>
      <name val="Calibri"/>
      <family val="2"/>
      <scheme val="minor"/>
    </font>
    <font>
      <b/>
      <sz val="10"/>
      <name val="Calibri"/>
      <family val="2"/>
      <scheme val="minor"/>
    </font>
  </fonts>
  <fills count="8">
    <fill>
      <patternFill patternType="none"/>
    </fill>
    <fill>
      <patternFill patternType="gray125"/>
    </fill>
    <fill>
      <patternFill patternType="solid">
        <fgColor rgb="FFD1C6AB"/>
        <bgColor indexed="64"/>
      </patternFill>
    </fill>
    <fill>
      <patternFill patternType="solid">
        <fgColor theme="1"/>
        <bgColor indexed="64"/>
      </patternFill>
    </fill>
    <fill>
      <patternFill patternType="solid">
        <fgColor theme="9" tint="0.79998168889431442"/>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21">
    <xf numFmtId="0" fontId="0" fillId="0" borderId="0" xfId="0"/>
    <xf numFmtId="0" fontId="2" fillId="5" borderId="1" xfId="0" applyFont="1" applyFill="1" applyBorder="1"/>
    <xf numFmtId="0" fontId="0" fillId="7" borderId="0" xfId="0" applyFill="1"/>
    <xf numFmtId="0" fontId="2" fillId="7" borderId="0" xfId="0" applyFont="1" applyFill="1"/>
    <xf numFmtId="0" fontId="1" fillId="5" borderId="1" xfId="0" applyFont="1" applyFill="1" applyBorder="1" applyAlignment="1">
      <alignment horizontal="center" wrapText="1"/>
    </xf>
    <xf numFmtId="0" fontId="3" fillId="3" borderId="1" xfId="0" applyFont="1" applyFill="1" applyBorder="1"/>
    <xf numFmtId="2" fontId="2" fillId="7" borderId="0" xfId="0" applyNumberFormat="1" applyFont="1" applyFill="1" applyProtection="1">
      <protection locked="0"/>
    </xf>
    <xf numFmtId="4" fontId="2" fillId="4" borderId="1" xfId="0" applyNumberFormat="1" applyFont="1" applyFill="1" applyBorder="1" applyProtection="1">
      <protection locked="0"/>
    </xf>
    <xf numFmtId="4" fontId="2" fillId="6" borderId="1" xfId="0" applyNumberFormat="1" applyFont="1" applyFill="1" applyBorder="1"/>
    <xf numFmtId="0" fontId="6" fillId="7" borderId="0" xfId="0" applyFont="1" applyFill="1"/>
    <xf numFmtId="0" fontId="1" fillId="5" borderId="2" xfId="0" applyFont="1" applyFill="1" applyBorder="1" applyAlignment="1">
      <alignment vertical="center"/>
    </xf>
    <xf numFmtId="0" fontId="0" fillId="7" borderId="0" xfId="0" applyFill="1" applyAlignment="1">
      <alignment vertical="top" wrapText="1"/>
    </xf>
    <xf numFmtId="0" fontId="1" fillId="5" borderId="1" xfId="0" applyFont="1" applyFill="1" applyBorder="1" applyAlignment="1">
      <alignment horizontal="center" vertical="center" wrapText="1"/>
    </xf>
    <xf numFmtId="0" fontId="4" fillId="7" borderId="0" xfId="0" applyFont="1" applyFill="1" applyAlignment="1">
      <alignment horizontal="left" vertical="top" wrapText="1"/>
    </xf>
    <xf numFmtId="164" fontId="2" fillId="6" borderId="1" xfId="0" applyNumberFormat="1" applyFont="1" applyFill="1" applyBorder="1"/>
    <xf numFmtId="0" fontId="5" fillId="7" borderId="0" xfId="0" applyFont="1" applyFill="1" applyAlignment="1">
      <alignment horizontal="center" vertical="center" wrapText="1"/>
    </xf>
    <xf numFmtId="0" fontId="9" fillId="7" borderId="0" xfId="0" applyFont="1" applyFill="1"/>
    <xf numFmtId="0" fontId="7" fillId="2" borderId="0" xfId="0" applyFont="1" applyFill="1" applyAlignment="1">
      <alignment horizontal="left"/>
    </xf>
    <xf numFmtId="0" fontId="10" fillId="7" borderId="0" xfId="0" applyFont="1" applyFill="1" applyAlignment="1">
      <alignment horizontal="left" vertical="top" wrapText="1"/>
    </xf>
    <xf numFmtId="0" fontId="0" fillId="6" borderId="0" xfId="0" applyFill="1" applyAlignment="1">
      <alignment horizontal="left" vertical="top" wrapText="1"/>
    </xf>
    <xf numFmtId="0" fontId="0" fillId="7" borderId="3" xfId="0" applyFill="1" applyBorder="1" applyAlignment="1">
      <alignment horizontal="left" vertical="top"/>
    </xf>
  </cellXfs>
  <cellStyles count="1">
    <cellStyle name="Normal" xfId="0" builtinId="0"/>
  </cellStyles>
  <dxfs count="0"/>
  <tableStyles count="0" defaultTableStyle="TableStyleMedium2" defaultPivotStyle="PivotStyleLight16"/>
  <colors>
    <mruColors>
      <color rgb="FFFF9999"/>
      <color rgb="FFFF3300"/>
      <color rgb="FF99FF33"/>
      <color rgb="FF99FF66"/>
      <color rgb="FFCCFF66"/>
      <color rgb="FFD1C6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958085</xdr:colOff>
      <xdr:row>0</xdr:row>
      <xdr:rowOff>51895</xdr:rowOff>
    </xdr:from>
    <xdr:to>
      <xdr:col>5</xdr:col>
      <xdr:colOff>889372</xdr:colOff>
      <xdr:row>6</xdr:row>
      <xdr:rowOff>169236</xdr:rowOff>
    </xdr:to>
    <xdr:pic>
      <xdr:nvPicPr>
        <xdr:cNvPr id="2" name="Picture 1">
          <a:extLst>
            <a:ext uri="{FF2B5EF4-FFF2-40B4-BE49-F238E27FC236}">
              <a16:creationId xmlns:a16="http://schemas.microsoft.com/office/drawing/2014/main" id="{1990F8C6-2EE6-452A-AC51-794D03804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7309" y="51895"/>
          <a:ext cx="3071253" cy="1273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958085</xdr:colOff>
      <xdr:row>0</xdr:row>
      <xdr:rowOff>51895</xdr:rowOff>
    </xdr:from>
    <xdr:to>
      <xdr:col>5</xdr:col>
      <xdr:colOff>876234</xdr:colOff>
      <xdr:row>6</xdr:row>
      <xdr:rowOff>169236</xdr:rowOff>
    </xdr:to>
    <xdr:pic>
      <xdr:nvPicPr>
        <xdr:cNvPr id="2" name="Picture 1">
          <a:extLst>
            <a:ext uri="{FF2B5EF4-FFF2-40B4-BE49-F238E27FC236}">
              <a16:creationId xmlns:a16="http://schemas.microsoft.com/office/drawing/2014/main" id="{5E9399F7-5AD9-43CF-976A-A5009E7303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3535" y="51895"/>
          <a:ext cx="3065012" cy="12793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958085</xdr:colOff>
      <xdr:row>0</xdr:row>
      <xdr:rowOff>51895</xdr:rowOff>
    </xdr:from>
    <xdr:to>
      <xdr:col>5</xdr:col>
      <xdr:colOff>876234</xdr:colOff>
      <xdr:row>6</xdr:row>
      <xdr:rowOff>169236</xdr:rowOff>
    </xdr:to>
    <xdr:pic>
      <xdr:nvPicPr>
        <xdr:cNvPr id="2" name="Picture 1">
          <a:extLst>
            <a:ext uri="{FF2B5EF4-FFF2-40B4-BE49-F238E27FC236}">
              <a16:creationId xmlns:a16="http://schemas.microsoft.com/office/drawing/2014/main" id="{054A36E4-1F24-45C0-A6E3-10C1A74A78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5010" y="51895"/>
          <a:ext cx="3061399" cy="12793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958085</xdr:colOff>
      <xdr:row>0</xdr:row>
      <xdr:rowOff>51895</xdr:rowOff>
    </xdr:from>
    <xdr:to>
      <xdr:col>5</xdr:col>
      <xdr:colOff>876235</xdr:colOff>
      <xdr:row>6</xdr:row>
      <xdr:rowOff>169236</xdr:rowOff>
    </xdr:to>
    <xdr:pic>
      <xdr:nvPicPr>
        <xdr:cNvPr id="2" name="Picture 1">
          <a:extLst>
            <a:ext uri="{FF2B5EF4-FFF2-40B4-BE49-F238E27FC236}">
              <a16:creationId xmlns:a16="http://schemas.microsoft.com/office/drawing/2014/main" id="{675A1E91-F1AE-4ED2-9760-D097652E5E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5010" y="51895"/>
          <a:ext cx="3061399" cy="12793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F2FA0-C65B-45BB-8691-F7AB28F6AC80}">
  <dimension ref="B3:L20"/>
  <sheetViews>
    <sheetView tabSelected="1" zoomScale="190" zoomScaleNormal="190" workbookViewId="0">
      <selection activeCell="H15" sqref="H15"/>
    </sheetView>
  </sheetViews>
  <sheetFormatPr defaultRowHeight="15" x14ac:dyDescent="0.25"/>
  <cols>
    <col min="1" max="1" width="4.7109375" style="2" customWidth="1"/>
    <col min="2" max="2" width="20.7109375" style="2" customWidth="1"/>
    <col min="3" max="3" width="15.7109375" style="2" customWidth="1"/>
    <col min="4" max="4" width="15.5703125" style="2" customWidth="1"/>
    <col min="5" max="5" width="15.7109375" style="2" customWidth="1"/>
    <col min="6" max="6" width="15.5703125" style="2" customWidth="1"/>
    <col min="7" max="7" width="9.140625" style="2"/>
    <col min="8" max="8" width="16.140625" style="2" customWidth="1"/>
    <col min="9" max="9" width="16.28515625" style="2" customWidth="1"/>
    <col min="10" max="10" width="5.28515625" style="2" customWidth="1"/>
    <col min="11" max="11" width="14.140625" style="2" customWidth="1"/>
    <col min="12" max="12" width="11.7109375" style="2" customWidth="1"/>
    <col min="13" max="16384" width="9.140625" style="2"/>
  </cols>
  <sheetData>
    <row r="3" spans="2:12" x14ac:dyDescent="0.25">
      <c r="J3" s="3"/>
    </row>
    <row r="4" spans="2:12" ht="15" customHeight="1" x14ac:dyDescent="0.25"/>
    <row r="5" spans="2:12" ht="15.75" customHeight="1" x14ac:dyDescent="0.25"/>
    <row r="6" spans="2:12" ht="15.75" customHeight="1" x14ac:dyDescent="0.25"/>
    <row r="7" spans="2:12" ht="15.75" customHeight="1" x14ac:dyDescent="0.25"/>
    <row r="8" spans="2:12" ht="15.75" customHeight="1" x14ac:dyDescent="0.25">
      <c r="B8" s="19" t="s">
        <v>45</v>
      </c>
      <c r="C8" s="19"/>
      <c r="D8" s="19"/>
      <c r="E8" s="19"/>
      <c r="F8" s="19"/>
      <c r="G8" s="19"/>
      <c r="H8" s="19"/>
      <c r="I8" s="19"/>
      <c r="J8" s="11"/>
    </row>
    <row r="9" spans="2:12" ht="48.75" customHeight="1" x14ac:dyDescent="0.25">
      <c r="B9" s="19"/>
      <c r="C9" s="19"/>
      <c r="D9" s="19"/>
      <c r="E9" s="19"/>
      <c r="F9" s="19"/>
      <c r="G9" s="19"/>
      <c r="H9" s="19"/>
      <c r="I9" s="19"/>
      <c r="J9" s="11"/>
    </row>
    <row r="10" spans="2:12" x14ac:dyDescent="0.25">
      <c r="J10" s="3"/>
    </row>
    <row r="11" spans="2:12" ht="15.75" x14ac:dyDescent="0.25">
      <c r="B11" s="17" t="s">
        <v>0</v>
      </c>
      <c r="C11" s="17"/>
      <c r="D11" s="17"/>
      <c r="E11" s="17"/>
      <c r="F11" s="17"/>
      <c r="G11" s="3"/>
      <c r="H11" s="3"/>
      <c r="I11" s="3"/>
      <c r="J11" s="3"/>
    </row>
    <row r="12" spans="2:12" ht="38.25" x14ac:dyDescent="0.25">
      <c r="B12" s="5" t="s">
        <v>1</v>
      </c>
      <c r="C12" s="12" t="s">
        <v>2</v>
      </c>
      <c r="D12" s="12" t="s">
        <v>3</v>
      </c>
      <c r="E12" s="12" t="s">
        <v>4</v>
      </c>
      <c r="F12" s="12" t="s">
        <v>5</v>
      </c>
      <c r="G12" s="3"/>
      <c r="H12" s="10" t="s">
        <v>6</v>
      </c>
      <c r="I12" s="10" t="s">
        <v>7</v>
      </c>
    </row>
    <row r="13" spans="2:12" ht="15.75" customHeight="1" x14ac:dyDescent="0.25">
      <c r="B13" s="1" t="s">
        <v>8</v>
      </c>
      <c r="C13" s="7">
        <v>0</v>
      </c>
      <c r="D13" s="7">
        <v>0</v>
      </c>
      <c r="E13" s="8">
        <f>C13+D13</f>
        <v>0</v>
      </c>
      <c r="F13" s="8">
        <f>E13/0.82</f>
        <v>0</v>
      </c>
      <c r="G13" s="3"/>
      <c r="H13" s="8">
        <f>SUM(F13:F17)</f>
        <v>0</v>
      </c>
      <c r="I13" s="14">
        <f>H13/1000</f>
        <v>0</v>
      </c>
    </row>
    <row r="14" spans="2:12" ht="15.75" customHeight="1" x14ac:dyDescent="0.25">
      <c r="B14" s="1" t="s">
        <v>9</v>
      </c>
      <c r="C14" s="7">
        <v>0</v>
      </c>
      <c r="D14" s="7">
        <v>0</v>
      </c>
      <c r="E14" s="8">
        <f t="shared" ref="E14:E17" si="0">C14+D14</f>
        <v>0</v>
      </c>
      <c r="F14" s="8">
        <f>E14</f>
        <v>0</v>
      </c>
      <c r="G14" s="3"/>
      <c r="H14" s="6"/>
      <c r="I14" s="9">
        <v>75</v>
      </c>
      <c r="J14" s="3"/>
      <c r="L14" s="15"/>
    </row>
    <row r="15" spans="2:12" ht="15.75" customHeight="1" x14ac:dyDescent="0.25">
      <c r="B15" s="1" t="s">
        <v>10</v>
      </c>
      <c r="C15" s="7">
        <v>0</v>
      </c>
      <c r="D15" s="7">
        <v>0</v>
      </c>
      <c r="E15" s="8">
        <f t="shared" si="0"/>
        <v>0</v>
      </c>
      <c r="F15" s="8">
        <f>E15/0.82</f>
        <v>0</v>
      </c>
      <c r="G15" s="3"/>
      <c r="H15" s="6"/>
      <c r="I15" s="9" t="s">
        <v>11</v>
      </c>
      <c r="J15" s="3"/>
      <c r="L15" s="15"/>
    </row>
    <row r="16" spans="2:12" ht="15.75" customHeight="1" x14ac:dyDescent="0.25">
      <c r="B16" s="1" t="s">
        <v>12</v>
      </c>
      <c r="C16" s="7">
        <v>0</v>
      </c>
      <c r="D16" s="7">
        <v>0</v>
      </c>
      <c r="E16" s="8">
        <f t="shared" si="0"/>
        <v>0</v>
      </c>
      <c r="F16" s="8">
        <f>(E16/0.5)/0.82</f>
        <v>0</v>
      </c>
      <c r="G16" s="3"/>
      <c r="H16" s="6"/>
      <c r="I16" s="9" t="s">
        <v>13</v>
      </c>
      <c r="J16" s="3"/>
      <c r="L16" s="15"/>
    </row>
    <row r="17" spans="2:12" ht="15.75" customHeight="1" x14ac:dyDescent="0.25">
      <c r="B17" s="1" t="s">
        <v>14</v>
      </c>
      <c r="C17" s="7">
        <v>0</v>
      </c>
      <c r="D17" s="7">
        <v>0</v>
      </c>
      <c r="E17" s="8">
        <f t="shared" si="0"/>
        <v>0</v>
      </c>
      <c r="F17" s="8">
        <f>(E17/0.5)/0.82</f>
        <v>0</v>
      </c>
      <c r="G17" s="3"/>
      <c r="H17" s="6"/>
      <c r="I17" s="3"/>
      <c r="J17" s="3"/>
      <c r="L17" s="15"/>
    </row>
    <row r="18" spans="2:12" x14ac:dyDescent="0.25">
      <c r="B18" s="20"/>
      <c r="C18" s="20"/>
      <c r="D18" s="20"/>
      <c r="E18" s="20"/>
      <c r="F18" s="20"/>
      <c r="G18" s="3"/>
      <c r="H18" s="6"/>
      <c r="I18" s="3"/>
      <c r="J18" s="3"/>
      <c r="L18" s="15"/>
    </row>
    <row r="19" spans="2:12" ht="75.75" customHeight="1" x14ac:dyDescent="0.25">
      <c r="B19" s="18" t="s">
        <v>48</v>
      </c>
      <c r="C19" s="18"/>
      <c r="D19" s="18"/>
      <c r="E19" s="18"/>
      <c r="F19" s="18"/>
      <c r="G19" s="3"/>
      <c r="H19" s="6"/>
      <c r="I19" s="3"/>
      <c r="J19" s="3"/>
      <c r="L19" s="15"/>
    </row>
    <row r="20" spans="2:12" x14ac:dyDescent="0.25">
      <c r="B20" s="16"/>
    </row>
  </sheetData>
  <sheetProtection algorithmName="SHA-512" hashValue="IS9ogIbgw49ez3lPrFBNIwQwnqdHyUst0V4WUYypQOxPEOYf2q4QCeQ+bvYokb1MXjRBQrJ1OYB2U0XxU69WJQ==" saltValue="Yi+E4N7Ft3Vx4JfVSVVhog==" spinCount="100000" sheet="1" objects="1" scenarios="1"/>
  <mergeCells count="4">
    <mergeCell ref="B11:F11"/>
    <mergeCell ref="B19:F19"/>
    <mergeCell ref="B8:I9"/>
    <mergeCell ref="B18:F18"/>
  </mergeCells>
  <dataValidations count="1">
    <dataValidation type="whole" operator="greaterThanOrEqual" allowBlank="1" showInputMessage="1" showErrorMessage="1" errorTitle="Numeric values " error="This cell only allows numeric values without decimals. Thank you. " sqref="C13:D17" xr:uid="{9BCCDAD5-0429-40CB-8F01-2F650651B14F}">
      <formula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DB067-B2DA-4CEE-9C91-DD4634021540}">
  <dimension ref="A1:PL28"/>
  <sheetViews>
    <sheetView zoomScale="160" zoomScaleNormal="160" workbookViewId="0">
      <selection activeCell="I22" sqref="I22"/>
    </sheetView>
  </sheetViews>
  <sheetFormatPr defaultRowHeight="15" x14ac:dyDescent="0.25"/>
  <cols>
    <col min="1" max="1" width="4.7109375" style="2" customWidth="1"/>
    <col min="2" max="2" width="26.28515625" style="2" bestFit="1" customWidth="1"/>
    <col min="3" max="5" width="15.7109375" style="2" customWidth="1"/>
    <col min="6" max="6" width="15.5703125" style="2" customWidth="1"/>
    <col min="7" max="7" width="9.5703125" style="2" customWidth="1"/>
    <col min="8" max="8" width="15.5703125" style="2" customWidth="1"/>
    <col min="9" max="9" width="16.85546875" style="2" customWidth="1"/>
    <col min="10" max="10" width="4.7109375" style="2" customWidth="1"/>
    <col min="11" max="11" width="25.42578125" style="2" customWidth="1"/>
    <col min="12" max="12" width="26.42578125" style="2" customWidth="1"/>
    <col min="13" max="16384" width="9.140625" style="2"/>
  </cols>
  <sheetData>
    <row r="1" spans="1:428" customForma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row>
    <row r="2" spans="1:428" customForma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row>
    <row r="3" spans="1:428" customForma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row>
    <row r="4" spans="1:428" customFormat="1" ht="15" customHeigh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row>
    <row r="5" spans="1:428" customFormat="1" ht="15.75"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row>
    <row r="6" spans="1:428" customFormat="1" ht="15.75"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row>
    <row r="7" spans="1:428" customFormat="1" ht="15.75" customHeigh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row>
    <row r="8" spans="1:428" customFormat="1" ht="15.75" customHeight="1" x14ac:dyDescent="0.25">
      <c r="A8" s="2"/>
      <c r="B8" s="19" t="s">
        <v>44</v>
      </c>
      <c r="C8" s="19"/>
      <c r="D8" s="19"/>
      <c r="E8" s="19"/>
      <c r="F8" s="19"/>
      <c r="G8" s="19"/>
      <c r="H8" s="19"/>
      <c r="I8" s="19"/>
      <c r="J8" s="11"/>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row>
    <row r="9" spans="1:428" customFormat="1" ht="50.25" customHeight="1" x14ac:dyDescent="0.25">
      <c r="A9" s="2"/>
      <c r="B9" s="19"/>
      <c r="C9" s="19"/>
      <c r="D9" s="19"/>
      <c r="E9" s="19"/>
      <c r="F9" s="19"/>
      <c r="G9" s="19"/>
      <c r="H9" s="19"/>
      <c r="I9" s="19"/>
      <c r="J9" s="11"/>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row>
    <row r="10" spans="1:428" customFormat="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row>
    <row r="11" spans="1:428" customFormat="1" ht="15.75" x14ac:dyDescent="0.25">
      <c r="A11" s="2"/>
      <c r="B11" s="17" t="s">
        <v>15</v>
      </c>
      <c r="C11" s="17"/>
      <c r="D11" s="17"/>
      <c r="E11" s="17"/>
      <c r="F11" s="17"/>
      <c r="G11" s="3"/>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row>
    <row r="12" spans="1:428" customFormat="1" ht="38.25" x14ac:dyDescent="0.25">
      <c r="A12" s="2"/>
      <c r="B12" s="5" t="s">
        <v>1</v>
      </c>
      <c r="C12" s="12" t="s">
        <v>2</v>
      </c>
      <c r="D12" s="12" t="s">
        <v>3</v>
      </c>
      <c r="E12" s="12" t="s">
        <v>4</v>
      </c>
      <c r="F12" s="12" t="s">
        <v>16</v>
      </c>
      <c r="G12" s="3"/>
      <c r="H12" s="10" t="s">
        <v>6</v>
      </c>
      <c r="I12" s="10" t="s">
        <v>7</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row>
    <row r="13" spans="1:428" customFormat="1" ht="15.75" customHeight="1" x14ac:dyDescent="0.25">
      <c r="A13" s="2"/>
      <c r="B13" s="1" t="s">
        <v>17</v>
      </c>
      <c r="C13" s="7">
        <v>0</v>
      </c>
      <c r="D13" s="7">
        <v>0</v>
      </c>
      <c r="E13" s="8">
        <f t="shared" ref="E13:E23" si="0">C13+D13</f>
        <v>0</v>
      </c>
      <c r="F13" s="8">
        <f>E13</f>
        <v>0</v>
      </c>
      <c r="G13" s="3"/>
      <c r="H13" s="8">
        <f>SUM(F13:F23)</f>
        <v>0</v>
      </c>
      <c r="I13" s="14">
        <f>H13/1000</f>
        <v>0</v>
      </c>
      <c r="J13" s="3"/>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row>
    <row r="14" spans="1:428" customFormat="1" ht="15.75" customHeight="1" x14ac:dyDescent="0.25">
      <c r="A14" s="2"/>
      <c r="B14" s="1" t="s">
        <v>18</v>
      </c>
      <c r="C14" s="7">
        <v>0</v>
      </c>
      <c r="D14" s="7">
        <v>0</v>
      </c>
      <c r="E14" s="8">
        <f t="shared" si="0"/>
        <v>0</v>
      </c>
      <c r="F14" s="8">
        <f>E14*0.165</f>
        <v>0</v>
      </c>
      <c r="G14" s="3"/>
      <c r="H14" s="6"/>
      <c r="I14" s="9" t="s">
        <v>11</v>
      </c>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row>
    <row r="15" spans="1:428" customFormat="1" ht="15.75" customHeight="1" x14ac:dyDescent="0.25">
      <c r="A15" s="2"/>
      <c r="B15" s="1" t="s">
        <v>19</v>
      </c>
      <c r="C15" s="7">
        <v>0</v>
      </c>
      <c r="D15" s="7">
        <v>0</v>
      </c>
      <c r="E15" s="8">
        <f t="shared" si="0"/>
        <v>0</v>
      </c>
      <c r="F15" s="8">
        <f>E15*0.5</f>
        <v>0</v>
      </c>
      <c r="G15" s="3"/>
      <c r="H15" s="6"/>
      <c r="I15" s="9" t="s">
        <v>13</v>
      </c>
      <c r="J15" s="3"/>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row>
    <row r="16" spans="1:428" customFormat="1" ht="15.75" customHeight="1" x14ac:dyDescent="0.25">
      <c r="A16" s="2"/>
      <c r="B16" s="1" t="s">
        <v>20</v>
      </c>
      <c r="C16" s="7">
        <v>0</v>
      </c>
      <c r="D16" s="7">
        <v>0</v>
      </c>
      <c r="E16" s="8">
        <f t="shared" si="0"/>
        <v>0</v>
      </c>
      <c r="F16" s="8">
        <f>E16*0.8</f>
        <v>0</v>
      </c>
      <c r="G16" s="3"/>
      <c r="H16" s="6"/>
      <c r="I16" s="3"/>
      <c r="J16" s="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row>
    <row r="17" spans="1:428" customFormat="1" x14ac:dyDescent="0.25">
      <c r="A17" s="2"/>
      <c r="B17" s="1" t="s">
        <v>21</v>
      </c>
      <c r="C17" s="7">
        <v>0</v>
      </c>
      <c r="D17" s="7">
        <v>0</v>
      </c>
      <c r="E17" s="8">
        <f t="shared" si="0"/>
        <v>0</v>
      </c>
      <c r="F17" s="8">
        <f>E17</f>
        <v>0</v>
      </c>
      <c r="G17" s="2"/>
      <c r="H17" s="2"/>
      <c r="I17" s="3"/>
      <c r="J17" s="6"/>
      <c r="K17" s="2"/>
      <c r="L17" s="15"/>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row>
    <row r="18" spans="1:428" customFormat="1" x14ac:dyDescent="0.25">
      <c r="A18" s="2"/>
      <c r="B18" s="1" t="s">
        <v>22</v>
      </c>
      <c r="C18" s="7">
        <v>0</v>
      </c>
      <c r="D18" s="7">
        <v>0</v>
      </c>
      <c r="E18" s="8">
        <f t="shared" si="0"/>
        <v>0</v>
      </c>
      <c r="F18" s="8">
        <f>E18/0.84</f>
        <v>0</v>
      </c>
      <c r="G18" s="13"/>
      <c r="H18" s="13"/>
      <c r="I18" s="3"/>
      <c r="J18" s="6"/>
      <c r="K18" s="2"/>
      <c r="L18" s="15"/>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row>
    <row r="19" spans="1:428" customFormat="1" x14ac:dyDescent="0.25">
      <c r="A19" s="2"/>
      <c r="B19" s="1" t="s">
        <v>23</v>
      </c>
      <c r="C19" s="7">
        <v>0</v>
      </c>
      <c r="D19" s="7">
        <v>0</v>
      </c>
      <c r="E19" s="8">
        <f t="shared" si="0"/>
        <v>0</v>
      </c>
      <c r="F19" s="8">
        <f>E19/0.39</f>
        <v>0</v>
      </c>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row>
    <row r="20" spans="1:428" customFormat="1" x14ac:dyDescent="0.25">
      <c r="A20" s="2"/>
      <c r="B20" s="1" t="s">
        <v>24</v>
      </c>
      <c r="C20" s="7">
        <v>0</v>
      </c>
      <c r="D20" s="7">
        <v>0</v>
      </c>
      <c r="E20" s="8">
        <f t="shared" si="0"/>
        <v>0</v>
      </c>
      <c r="F20" s="8">
        <f>E20</f>
        <v>0</v>
      </c>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row>
    <row r="21" spans="1:428" customFormat="1" x14ac:dyDescent="0.25">
      <c r="A21" s="2"/>
      <c r="B21" s="1" t="s">
        <v>25</v>
      </c>
      <c r="C21" s="7">
        <v>0</v>
      </c>
      <c r="D21" s="7">
        <v>0</v>
      </c>
      <c r="E21" s="8">
        <f t="shared" si="0"/>
        <v>0</v>
      </c>
      <c r="F21" s="8">
        <f>E21/0.95</f>
        <v>0</v>
      </c>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row>
    <row r="22" spans="1:428" customFormat="1" x14ac:dyDescent="0.25">
      <c r="A22" s="2"/>
      <c r="B22" s="1" t="s">
        <v>26</v>
      </c>
      <c r="C22" s="7">
        <v>0</v>
      </c>
      <c r="D22" s="7">
        <v>0</v>
      </c>
      <c r="E22" s="8">
        <f t="shared" si="0"/>
        <v>0</v>
      </c>
      <c r="F22" s="8">
        <f>E22/0.76</f>
        <v>0</v>
      </c>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row>
    <row r="23" spans="1:428" customFormat="1" x14ac:dyDescent="0.25">
      <c r="A23" s="2"/>
      <c r="B23" s="1" t="s">
        <v>27</v>
      </c>
      <c r="C23" s="7">
        <v>0</v>
      </c>
      <c r="D23" s="7">
        <v>0</v>
      </c>
      <c r="E23" s="8">
        <f t="shared" si="0"/>
        <v>0</v>
      </c>
      <c r="F23" s="8">
        <f>E23/0.82</f>
        <v>0</v>
      </c>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row>
    <row r="24" spans="1:428" customForma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row>
    <row r="25" spans="1:428" customFormat="1" ht="50.25" customHeight="1" x14ac:dyDescent="0.25">
      <c r="A25" s="2"/>
      <c r="B25" s="18" t="s">
        <v>47</v>
      </c>
      <c r="C25" s="18"/>
      <c r="D25" s="18"/>
      <c r="E25" s="18"/>
      <c r="F25" s="18"/>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row>
    <row r="26" spans="1:428" customFormat="1" x14ac:dyDescent="0.25">
      <c r="A26" s="2"/>
      <c r="B26" s="2"/>
      <c r="C26" s="2"/>
      <c r="D26" s="2"/>
      <c r="E26" s="2"/>
      <c r="F26" s="2"/>
      <c r="G26" s="2"/>
      <c r="H26" s="2"/>
      <c r="I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row>
    <row r="27" spans="1:428" customForma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row>
    <row r="28" spans="1:428" customForma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row>
  </sheetData>
  <sheetProtection algorithmName="SHA-512" hashValue="lwFasy4pjFmHdZn3+Z7x8KWWZozpJp1zyIBMdcGO8sTMDmGfIh+wQCNSeSnUHY+O/HMTwKl2e6WlSh++yCCG3g==" saltValue="Mg70ph3ADAPxeayyIuAHeQ==" spinCount="100000" sheet="1" objects="1" scenarios="1"/>
  <mergeCells count="3">
    <mergeCell ref="B11:F11"/>
    <mergeCell ref="B8:I9"/>
    <mergeCell ref="B25:F25"/>
  </mergeCells>
  <dataValidations count="1">
    <dataValidation type="whole" allowBlank="1" showInputMessage="1" showErrorMessage="1" errorTitle="Numeric Values " error="This cell only allows numeric values without decimals. Thank you. " sqref="C13:D23" xr:uid="{A664BA53-D689-4DE5-A72B-ABCCC7CD445E}">
      <formula1>0</formula1>
      <formula2>100000000000000</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3A95E-CF97-44DD-AE11-D71CBE93ED17}">
  <dimension ref="B4:L20"/>
  <sheetViews>
    <sheetView zoomScale="190" zoomScaleNormal="190" workbookViewId="0">
      <selection activeCell="C16" sqref="C16"/>
    </sheetView>
  </sheetViews>
  <sheetFormatPr defaultRowHeight="15" x14ac:dyDescent="0.25"/>
  <cols>
    <col min="1" max="1" width="4.7109375" style="2" customWidth="1"/>
    <col min="2" max="2" width="26.28515625" style="2" bestFit="1" customWidth="1"/>
    <col min="3" max="5" width="15.7109375" style="2" customWidth="1"/>
    <col min="6" max="6" width="15.5703125" style="2" customWidth="1"/>
    <col min="7" max="7" width="9.5703125" style="2" customWidth="1"/>
    <col min="8" max="8" width="15.5703125" style="2" customWidth="1"/>
    <col min="9" max="9" width="16.85546875" style="2" customWidth="1"/>
    <col min="10" max="10" width="4.7109375" style="2" customWidth="1"/>
    <col min="11" max="11" width="25.42578125" style="2" customWidth="1"/>
    <col min="12" max="12" width="26.42578125" style="2" customWidth="1"/>
    <col min="13" max="16384" width="9.140625" style="2"/>
  </cols>
  <sheetData>
    <row r="4" spans="2:10" ht="15" customHeight="1" x14ac:dyDescent="0.25"/>
    <row r="5" spans="2:10" ht="15.75" customHeight="1" x14ac:dyDescent="0.25"/>
    <row r="6" spans="2:10" ht="15.75" customHeight="1" x14ac:dyDescent="0.25"/>
    <row r="7" spans="2:10" ht="15.75" customHeight="1" x14ac:dyDescent="0.25"/>
    <row r="8" spans="2:10" ht="15.75" customHeight="1" x14ac:dyDescent="0.25">
      <c r="B8" s="19" t="s">
        <v>46</v>
      </c>
      <c r="C8" s="19"/>
      <c r="D8" s="19"/>
      <c r="E8" s="19"/>
      <c r="F8" s="19"/>
      <c r="G8" s="19"/>
      <c r="H8" s="19"/>
      <c r="I8" s="19"/>
      <c r="J8" s="11"/>
    </row>
    <row r="9" spans="2:10" ht="46.5" customHeight="1" x14ac:dyDescent="0.25">
      <c r="B9" s="19"/>
      <c r="C9" s="19"/>
      <c r="D9" s="19"/>
      <c r="E9" s="19"/>
      <c r="F9" s="19"/>
      <c r="G9" s="19"/>
      <c r="H9" s="19"/>
      <c r="I9" s="19"/>
      <c r="J9" s="11"/>
    </row>
    <row r="11" spans="2:10" ht="15.75" x14ac:dyDescent="0.25">
      <c r="B11" s="17" t="s">
        <v>28</v>
      </c>
      <c r="C11" s="17"/>
      <c r="D11" s="17"/>
      <c r="E11" s="17"/>
      <c r="F11" s="17"/>
      <c r="G11" s="3"/>
    </row>
    <row r="12" spans="2:10" ht="39" x14ac:dyDescent="0.25">
      <c r="B12" s="5" t="s">
        <v>1</v>
      </c>
      <c r="C12" s="12" t="s">
        <v>2</v>
      </c>
      <c r="D12" s="12" t="s">
        <v>3</v>
      </c>
      <c r="E12" s="12" t="s">
        <v>4</v>
      </c>
      <c r="F12" s="4" t="s">
        <v>29</v>
      </c>
      <c r="G12" s="3"/>
      <c r="H12" s="10" t="s">
        <v>6</v>
      </c>
      <c r="I12" s="10" t="s">
        <v>7</v>
      </c>
    </row>
    <row r="13" spans="2:10" ht="15.75" customHeight="1" x14ac:dyDescent="0.25">
      <c r="B13" s="1" t="s">
        <v>30</v>
      </c>
      <c r="C13" s="7">
        <v>0</v>
      </c>
      <c r="D13" s="7">
        <v>0</v>
      </c>
      <c r="E13" s="8">
        <f t="shared" ref="E13:E18" si="0">C13+D13</f>
        <v>0</v>
      </c>
      <c r="F13" s="8">
        <f>E13</f>
        <v>0</v>
      </c>
      <c r="G13" s="3"/>
      <c r="H13" s="8">
        <f>SUM(F13:F18)</f>
        <v>0</v>
      </c>
      <c r="I13" s="14">
        <f>H13/1000</f>
        <v>0</v>
      </c>
      <c r="J13" s="3"/>
    </row>
    <row r="14" spans="2:10" ht="15.75" customHeight="1" x14ac:dyDescent="0.25">
      <c r="B14" s="1" t="s">
        <v>31</v>
      </c>
      <c r="C14" s="7">
        <v>0</v>
      </c>
      <c r="D14" s="7">
        <v>0</v>
      </c>
      <c r="E14" s="8">
        <f t="shared" si="0"/>
        <v>0</v>
      </c>
      <c r="F14" s="8">
        <f>E14*0.22</f>
        <v>0</v>
      </c>
      <c r="G14" s="3"/>
      <c r="H14" s="6"/>
      <c r="I14" s="9" t="s">
        <v>11</v>
      </c>
      <c r="J14" s="3"/>
    </row>
    <row r="15" spans="2:10" ht="15.75" customHeight="1" x14ac:dyDescent="0.25">
      <c r="B15" s="1" t="s">
        <v>32</v>
      </c>
      <c r="C15" s="7">
        <v>0</v>
      </c>
      <c r="D15" s="7">
        <v>0</v>
      </c>
      <c r="E15" s="8">
        <f t="shared" si="0"/>
        <v>0</v>
      </c>
      <c r="F15" s="8">
        <f>E15/0.9</f>
        <v>0</v>
      </c>
      <c r="G15" s="3"/>
      <c r="H15" s="6"/>
      <c r="I15" s="9" t="s">
        <v>13</v>
      </c>
      <c r="J15" s="3"/>
    </row>
    <row r="16" spans="2:10" ht="15.75" customHeight="1" x14ac:dyDescent="0.25">
      <c r="B16" s="1" t="s">
        <v>33</v>
      </c>
      <c r="C16" s="7">
        <v>0</v>
      </c>
      <c r="D16" s="7">
        <v>0</v>
      </c>
      <c r="E16" s="8">
        <f t="shared" si="0"/>
        <v>0</v>
      </c>
      <c r="F16" s="8">
        <f>(E16/0.22)*0.22</f>
        <v>0</v>
      </c>
      <c r="G16" s="3"/>
      <c r="H16" s="6"/>
      <c r="I16" s="3"/>
      <c r="J16" s="3"/>
    </row>
    <row r="17" spans="2:12" x14ac:dyDescent="0.25">
      <c r="B17" s="1" t="s">
        <v>34</v>
      </c>
      <c r="C17" s="7">
        <v>0</v>
      </c>
      <c r="D17" s="7">
        <v>0</v>
      </c>
      <c r="E17" s="8">
        <f t="shared" si="0"/>
        <v>0</v>
      </c>
      <c r="F17" s="8">
        <f>E17/0.25</f>
        <v>0</v>
      </c>
      <c r="I17" s="3"/>
      <c r="J17" s="6"/>
      <c r="L17" s="15"/>
    </row>
    <row r="18" spans="2:12" x14ac:dyDescent="0.25">
      <c r="B18" s="1" t="s">
        <v>35</v>
      </c>
      <c r="C18" s="7">
        <v>0</v>
      </c>
      <c r="D18" s="7">
        <v>0</v>
      </c>
      <c r="E18" s="8">
        <f t="shared" si="0"/>
        <v>0</v>
      </c>
      <c r="F18" s="8">
        <f>E18/0.25</f>
        <v>0</v>
      </c>
      <c r="G18" s="13"/>
      <c r="H18" s="13"/>
      <c r="I18" s="3"/>
      <c r="J18" s="6"/>
      <c r="L18" s="15"/>
    </row>
    <row r="20" spans="2:12" ht="75" customHeight="1" x14ac:dyDescent="0.25">
      <c r="B20" s="18" t="s">
        <v>49</v>
      </c>
      <c r="C20" s="18"/>
      <c r="D20" s="18"/>
      <c r="E20" s="18"/>
      <c r="F20" s="18"/>
    </row>
  </sheetData>
  <sheetProtection algorithmName="SHA-512" hashValue="ASWh2anu/4SkKGUOzn5O9DFSmiv9Ova/vWUQyR1ATLoK4ZWdqHtDRRsqCnVU5JGIZQNAwWxMDATJbJ9w9Lr5Eg==" saltValue="gX39UmTHR4fv/CtzEP266Q==" spinCount="100000" sheet="1" objects="1" scenarios="1"/>
  <mergeCells count="3">
    <mergeCell ref="B8:I9"/>
    <mergeCell ref="B11:F11"/>
    <mergeCell ref="B20:F20"/>
  </mergeCells>
  <dataValidations count="1">
    <dataValidation type="whole" operator="greaterThanOrEqual" allowBlank="1" showInputMessage="1" showErrorMessage="1" errorTitle="Numeric values " error="This cell only allows numeric values without decimals. Thank you. " sqref="C13:D18" xr:uid="{F8D8E95C-78D1-4CA3-8B50-703C62E883C0}">
      <formula1>0</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663A9-BEC4-4584-8A64-03A4A801E90A}">
  <dimension ref="B4:L19"/>
  <sheetViews>
    <sheetView zoomScale="190" zoomScaleNormal="190" workbookViewId="0">
      <selection activeCell="I18" sqref="I18"/>
    </sheetView>
  </sheetViews>
  <sheetFormatPr defaultRowHeight="15" x14ac:dyDescent="0.25"/>
  <cols>
    <col min="1" max="1" width="4.7109375" style="2" customWidth="1"/>
    <col min="2" max="2" width="30.7109375" style="2" bestFit="1" customWidth="1"/>
    <col min="3" max="5" width="15.7109375" style="2" customWidth="1"/>
    <col min="6" max="6" width="15.5703125" style="2" customWidth="1"/>
    <col min="7" max="7" width="9.5703125" style="2" customWidth="1"/>
    <col min="8" max="8" width="15.5703125" style="2" customWidth="1"/>
    <col min="9" max="9" width="16.85546875" style="2" customWidth="1"/>
    <col min="10" max="10" width="4.7109375" style="2" customWidth="1"/>
    <col min="11" max="11" width="25.42578125" style="2" customWidth="1"/>
    <col min="12" max="12" width="26.42578125" style="2" customWidth="1"/>
    <col min="13" max="16384" width="9.140625" style="2"/>
  </cols>
  <sheetData>
    <row r="4" spans="2:10" ht="15" customHeight="1" x14ac:dyDescent="0.25"/>
    <row r="5" spans="2:10" ht="15.75" customHeight="1" x14ac:dyDescent="0.25"/>
    <row r="6" spans="2:10" ht="15.75" customHeight="1" x14ac:dyDescent="0.25"/>
    <row r="7" spans="2:10" ht="15.75" customHeight="1" x14ac:dyDescent="0.25"/>
    <row r="8" spans="2:10" ht="15.75" customHeight="1" x14ac:dyDescent="0.25">
      <c r="B8" s="19" t="s">
        <v>43</v>
      </c>
      <c r="C8" s="19"/>
      <c r="D8" s="19"/>
      <c r="E8" s="19"/>
      <c r="F8" s="19"/>
      <c r="G8" s="19"/>
      <c r="H8" s="19"/>
      <c r="I8" s="19"/>
      <c r="J8" s="11"/>
    </row>
    <row r="9" spans="2:10" ht="48" customHeight="1" x14ac:dyDescent="0.25">
      <c r="B9" s="19"/>
      <c r="C9" s="19"/>
      <c r="D9" s="19"/>
      <c r="E9" s="19"/>
      <c r="F9" s="19"/>
      <c r="G9" s="19"/>
      <c r="H9" s="19"/>
      <c r="I9" s="19"/>
      <c r="J9" s="11"/>
    </row>
    <row r="11" spans="2:10" ht="15.75" x14ac:dyDescent="0.25">
      <c r="B11" s="17" t="s">
        <v>36</v>
      </c>
      <c r="C11" s="17"/>
      <c r="D11" s="17"/>
      <c r="E11" s="17"/>
      <c r="F11" s="17"/>
      <c r="G11" s="3"/>
    </row>
    <row r="12" spans="2:10" ht="51.75" x14ac:dyDescent="0.25">
      <c r="B12" s="5" t="s">
        <v>1</v>
      </c>
      <c r="C12" s="12" t="s">
        <v>2</v>
      </c>
      <c r="D12" s="12" t="s">
        <v>3</v>
      </c>
      <c r="E12" s="12" t="s">
        <v>4</v>
      </c>
      <c r="F12" s="4" t="s">
        <v>37</v>
      </c>
      <c r="G12" s="3"/>
      <c r="H12" s="10" t="s">
        <v>6</v>
      </c>
      <c r="I12" s="10" t="s">
        <v>7</v>
      </c>
    </row>
    <row r="13" spans="2:10" ht="15.75" customHeight="1" x14ac:dyDescent="0.25">
      <c r="B13" s="1" t="s">
        <v>38</v>
      </c>
      <c r="C13" s="7">
        <v>0</v>
      </c>
      <c r="D13" s="7">
        <v>0</v>
      </c>
      <c r="E13" s="8">
        <f>C13+D13</f>
        <v>0</v>
      </c>
      <c r="F13" s="8">
        <f>E13</f>
        <v>0</v>
      </c>
      <c r="G13" s="3"/>
      <c r="H13" s="8">
        <f>SUM(F13:F17)</f>
        <v>0</v>
      </c>
      <c r="I13" s="14">
        <f>H13/1000</f>
        <v>0</v>
      </c>
      <c r="J13" s="3"/>
    </row>
    <row r="14" spans="2:10" ht="15.75" customHeight="1" x14ac:dyDescent="0.25">
      <c r="B14" s="1" t="s">
        <v>39</v>
      </c>
      <c r="C14" s="7">
        <v>0</v>
      </c>
      <c r="D14" s="7">
        <v>0</v>
      </c>
      <c r="E14" s="8">
        <f>C14+D14</f>
        <v>0</v>
      </c>
      <c r="F14" s="8">
        <f>E14*0.5</f>
        <v>0</v>
      </c>
      <c r="G14" s="3"/>
      <c r="H14" s="6"/>
      <c r="I14" s="9" t="s">
        <v>11</v>
      </c>
      <c r="J14" s="3"/>
    </row>
    <row r="15" spans="2:10" ht="15.75" customHeight="1" x14ac:dyDescent="0.25">
      <c r="B15" s="1" t="s">
        <v>40</v>
      </c>
      <c r="C15" s="7">
        <v>0</v>
      </c>
      <c r="D15" s="7">
        <v>0</v>
      </c>
      <c r="E15" s="8">
        <f>C15+D15</f>
        <v>0</v>
      </c>
      <c r="F15" s="8">
        <f>E15/0.94</f>
        <v>0</v>
      </c>
      <c r="G15" s="3"/>
      <c r="H15" s="6"/>
      <c r="I15" s="9" t="s">
        <v>13</v>
      </c>
      <c r="J15" s="3"/>
    </row>
    <row r="16" spans="2:10" ht="15.75" customHeight="1" x14ac:dyDescent="0.25">
      <c r="B16" s="1" t="s">
        <v>41</v>
      </c>
      <c r="C16" s="7">
        <v>0</v>
      </c>
      <c r="D16" s="7">
        <v>0</v>
      </c>
      <c r="E16" s="8">
        <f>C16+D16</f>
        <v>0</v>
      </c>
      <c r="F16" s="8">
        <f>E16</f>
        <v>0</v>
      </c>
      <c r="G16" s="3"/>
      <c r="H16" s="6"/>
      <c r="I16" s="3"/>
      <c r="J16" s="3"/>
    </row>
    <row r="17" spans="2:12" x14ac:dyDescent="0.25">
      <c r="B17" s="1" t="s">
        <v>42</v>
      </c>
      <c r="C17" s="7">
        <v>0</v>
      </c>
      <c r="D17" s="7">
        <v>0</v>
      </c>
      <c r="E17" s="8">
        <f>C17+D17</f>
        <v>0</v>
      </c>
      <c r="F17" s="8">
        <f t="shared" ref="F17" si="0">E17</f>
        <v>0</v>
      </c>
      <c r="I17" s="3"/>
      <c r="J17" s="6"/>
      <c r="L17" s="15"/>
    </row>
    <row r="18" spans="2:12" x14ac:dyDescent="0.25">
      <c r="B18" s="20"/>
      <c r="C18" s="20"/>
      <c r="D18" s="20"/>
      <c r="E18" s="20"/>
      <c r="F18" s="20"/>
    </row>
    <row r="19" spans="2:12" ht="80.25" customHeight="1" x14ac:dyDescent="0.25">
      <c r="B19" s="18" t="s">
        <v>50</v>
      </c>
      <c r="C19" s="18"/>
      <c r="D19" s="18"/>
      <c r="E19" s="18"/>
      <c r="F19" s="18"/>
    </row>
  </sheetData>
  <sheetProtection algorithmName="SHA-512" hashValue="f26WmIAB+S3V7tgrCfnxxduurPyLzqoFfxEViKC6JS6AS8R3Awa/BB8WE8eeUvmeo4R+8J8M2da7F11NDlssRA==" saltValue="EMH67+L+/va7c3yzSLRJZQ==" spinCount="100000" sheet="1" objects="1" scenarios="1"/>
  <mergeCells count="4">
    <mergeCell ref="B8:I9"/>
    <mergeCell ref="B11:F11"/>
    <mergeCell ref="B19:F19"/>
    <mergeCell ref="B18:F18"/>
  </mergeCells>
  <dataValidations count="1">
    <dataValidation type="whole" operator="greaterThanOrEqual" allowBlank="1" showInputMessage="1" showErrorMessage="1" errorTitle="Numeric values " error="This cell only allows numeric values without decimals. Thank you. " sqref="C13:D17" xr:uid="{BE823D34-27F4-4846-B3F7-02E933F653D1}">
      <formula1>0</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r0 xmlns="4511289e-f0ab-4b2b-8f19-4e750b5ab425" xsi:nil="true"/>
    <Document_x002f_TeamOwner xmlns="4511289e-f0ab-4b2b-8f19-4e750b5ab425" xsi:nil="true"/>
    <Content_x0020_Owner xmlns="4511289e-f0ab-4b2b-8f19-4e750b5ab425">
      <UserInfo>
        <DisplayName/>
        <AccountId/>
        <AccountType/>
      </UserInfo>
    </Content_x0020_Owner>
    <LastUpdated xmlns="4511289e-f0ab-4b2b-8f19-4e750b5ab425" xsi:nil="true"/>
    <SharedWithUsers xmlns="fc11ac5a-db5b-48a4-a086-58320ad2a600">
      <UserInfo>
        <DisplayName>Christopher Gallup</DisplayName>
        <AccountId>130</AccountId>
        <AccountType/>
      </UserInfo>
      <UserInfo>
        <DisplayName>Emily Donovan</DisplayName>
        <AccountId>448</AccountId>
        <AccountType/>
      </UserInfo>
      <UserInfo>
        <DisplayName>Angelique Cortisse</DisplayName>
        <AccountId>161</AccountId>
        <AccountType/>
      </UserInfo>
      <UserInfo>
        <DisplayName>Alba Leon</DisplayName>
        <AccountId>1013</AccountId>
        <AccountType/>
      </UserInfo>
      <UserInfo>
        <DisplayName>Salman Balouch</DisplayName>
        <AccountId>101</AccountId>
        <AccountType/>
      </UserInfo>
      <UserInfo>
        <DisplayName>Sandra Vargas</DisplayName>
        <AccountId>855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FBD638E5B4E4D8107D8B5D04B0E4C" ma:contentTypeVersion="17" ma:contentTypeDescription="Create a new document." ma:contentTypeScope="" ma:versionID="53448164a8ffb6e0ccdbbc425a9170c8">
  <xsd:schema xmlns:xsd="http://www.w3.org/2001/XMLSchema" xmlns:xs="http://www.w3.org/2001/XMLSchema" xmlns:p="http://schemas.microsoft.com/office/2006/metadata/properties" xmlns:ns2="fc11ac5a-db5b-48a4-a086-58320ad2a600" xmlns:ns3="4511289e-f0ab-4b2b-8f19-4e750b5ab425" targetNamespace="http://schemas.microsoft.com/office/2006/metadata/properties" ma:root="true" ma:fieldsID="a0a010463ce84313fe008a26f1320d60" ns2:_="" ns3:_="">
    <xsd:import namespace="fc11ac5a-db5b-48a4-a086-58320ad2a600"/>
    <xsd:import namespace="4511289e-f0ab-4b2b-8f19-4e750b5ab42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Order0" minOccurs="0"/>
                <xsd:element ref="ns3:Document_x002f_TeamOwner" minOccurs="0"/>
                <xsd:element ref="ns3:LastUpdated" minOccurs="0"/>
                <xsd:element ref="ns3:Content_x0020_Owne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11ac5a-db5b-48a4-a086-58320ad2a60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11289e-f0ab-4b2b-8f19-4e750b5ab42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Order0" ma:index="21" nillable="true" ma:displayName="Order" ma:decimals="0" ma:description="Used just to put the documents in chronological order" ma:format="Dropdown" ma:internalName="Order0" ma:percentage="FALSE">
      <xsd:simpleType>
        <xsd:restriction base="dms:Number"/>
      </xsd:simpleType>
    </xsd:element>
    <xsd:element name="Document_x002f_TeamOwner" ma:index="22" nillable="true" ma:displayName="Person/Team Owner" ma:format="Dropdown" ma:internalName="Document_x002f_TeamOwner">
      <xsd:simpleType>
        <xsd:restriction base="dms:Text">
          <xsd:maxLength value="255"/>
        </xsd:restriction>
      </xsd:simpleType>
    </xsd:element>
    <xsd:element name="LastUpdated" ma:index="23" nillable="true" ma:displayName="Last Updated" ma:format="Dropdown" ma:internalName="LastUpdated">
      <xsd:simpleType>
        <xsd:restriction base="dms:Text">
          <xsd:maxLength value="255"/>
        </xsd:restriction>
      </xsd:simpleType>
    </xsd:element>
    <xsd:element name="Content_x0020_Owner" ma:index="24" ma:displayName="Content Owner" ma:list="UserInfo" ma:SharePointGroup="0" ma:internalName="Conten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A605E3-51F9-470C-90E9-A3CBDEC0DF07}">
  <ds:schemaRefs>
    <ds:schemaRef ds:uri="http://schemas.microsoft.com/office/2006/metadata/properties"/>
    <ds:schemaRef ds:uri="http://schemas.microsoft.com/office/infopath/2007/PartnerControls"/>
    <ds:schemaRef ds:uri="4511289e-f0ab-4b2b-8f19-4e750b5ab425"/>
    <ds:schemaRef ds:uri="fc11ac5a-db5b-48a4-a086-58320ad2a600"/>
  </ds:schemaRefs>
</ds:datastoreItem>
</file>

<file path=customXml/itemProps2.xml><?xml version="1.0" encoding="utf-8"?>
<ds:datastoreItem xmlns:ds="http://schemas.openxmlformats.org/officeDocument/2006/customXml" ds:itemID="{7E4148DE-F5AE-4084-9DB2-DB1733057963}">
  <ds:schemaRefs>
    <ds:schemaRef ds:uri="http://schemas.microsoft.com/sharepoint/v3/contenttype/forms"/>
  </ds:schemaRefs>
</ds:datastoreItem>
</file>

<file path=customXml/itemProps3.xml><?xml version="1.0" encoding="utf-8"?>
<ds:datastoreItem xmlns:ds="http://schemas.openxmlformats.org/officeDocument/2006/customXml" ds:itemID="{A42BE0AE-0C14-4F87-A7EC-BCE4B7F226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11ac5a-db5b-48a4-a086-58320ad2a600"/>
    <ds:schemaRef ds:uri="4511289e-f0ab-4b2b-8f19-4e750b5ab4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Cocoa </vt:lpstr>
      <vt:lpstr>Coffee</vt:lpstr>
      <vt:lpstr>Tea</vt:lpstr>
      <vt:lpstr>Hazelnut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dc:creator>
  <cp:keywords/>
  <dc:description/>
  <cp:lastModifiedBy>Sandra Vargas</cp:lastModifiedBy>
  <cp:revision/>
  <dcterms:created xsi:type="dcterms:W3CDTF">2021-10-31T17:57:01Z</dcterms:created>
  <dcterms:modified xsi:type="dcterms:W3CDTF">2022-10-07T13:25:13Z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0x010100DB1FBD638E5B4E4D8107D8B5D04B0E4C</vt:lpwstr>
  </property>
</Properties>
</file>