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2"/>
  <workbookPr codeName="ThisWorkbook" defaultThemeVersion="166925"/>
  <mc:AlternateContent xmlns:mc="http://schemas.openxmlformats.org/markup-compatibility/2006">
    <mc:Choice Requires="x15">
      <x15ac:absPath xmlns:x15ac="http://schemas.microsoft.com/office/spreadsheetml/2010/11/ac" url="https://raorg.sharepoint.com/sites/StandardsAssurance/Shared Documents/Standards Team/Felix/Annex S3 Jan 2023/"/>
    </mc:Choice>
  </mc:AlternateContent>
  <xr:revisionPtr revIDLastSave="47" documentId="14_{0BF1F264-E52A-4D75-BFE0-2CEC57308917}" xr6:coauthVersionLast="47" xr6:coauthVersionMax="47" xr10:uidLastSave="{6C7E9F4E-A923-4098-89F7-A1EF2C112272}"/>
  <bookViews>
    <workbookView xWindow="3285" yWindow="3285" windowWidth="38010" windowHeight="15885" xr2:uid="{2EB310F6-25A5-4CED-A769-9DB24F15FBAB}"/>
  </bookViews>
  <sheets>
    <sheet name="Trang bìa" sheetId="33" r:id="rId1"/>
    <sheet name="1. HƯỚNG DẪN" sheetId="28" r:id="rId2"/>
    <sheet name="2. ĐẦU VÀO DỮ LIỆU" sheetId="29" r:id="rId3"/>
    <sheet name="3. KẾT QUẢ" sheetId="27" r:id="rId4"/>
    <sheet name="Mitigations" sheetId="32" state="hidden" r:id="rId5"/>
    <sheet name="Data Sheet Current Vulnerabilit" sheetId="17" state="hidden" r:id="rId6"/>
  </sheets>
  <definedNames>
    <definedName name="_xlnm._FilterDatabase" localSheetId="5" hidden="1">'Data Sheet Current Vulnerabilit'!$A$1:$F$271</definedName>
    <definedName name="_xlnm._FilterDatabase" localSheetId="4" hidden="1">Mitigations!$A$1:$F$229</definedName>
    <definedName name="Answer">'2. ĐẦU VÀO DỮ LIỆU'!$F$38</definedName>
    <definedName name="Answer_24a">'2. ĐẦU VÀO DỮ LIỆU'!$F$41</definedName>
    <definedName name="AnswerQ32">'2. ĐẦU VÀO DỮ LIỆU'!$F$54</definedName>
    <definedName name="First">'2. ĐẦU VÀO DỮ LIỆU'!$X$72:$Z$72</definedName>
    <definedName name="First_24a">'2. ĐẦU VÀO DỮ LIỆU'!$Y$64:$Z$64</definedName>
    <definedName name="FirstQ32">'2. ĐẦU VÀO DỮ LIỆU'!$Y$68:$AB$68</definedName>
    <definedName name="_xlnm.Print_Area" localSheetId="1">'1. HƯỚNG DẪN'!$F$9</definedName>
    <definedName name="_xlnm.Print_Area" localSheetId="2">'2. ĐẦU VÀO DỮ LIỆU'!$B$28</definedName>
    <definedName name="_xlnm.Print_Area" localSheetId="3">'3. KẾT QUẢ'!$G$8</definedName>
    <definedName name="_xlnm.Print_Area" localSheetId="0">'Trang bìa'!$A$1:$M$32</definedName>
    <definedName name="Second" localSheetId="0">INDEX(Selections_New,,MATCH(Answer,First,0))</definedName>
    <definedName name="Second">INDEX(Selections_New,,MATCH(Answer,First,0))</definedName>
    <definedName name="Second_24a" localSheetId="0">INDEX('2. ĐẦU VÀO DỮ LIỆU'!$Y$65:$Z$66,,MATCH(Answer_24a,First_24a,0))</definedName>
    <definedName name="Second_24a">INDEX('2. ĐẦU VÀO DỮ LIỆU'!$Y$65:$Z$66,,MATCH(Answer_24a,First_24a,0))</definedName>
    <definedName name="SecondQ33" localSheetId="0">INDEX(SelectionsQ33,,MATCH(AnswerQ32,FirstQ32,0))</definedName>
    <definedName name="SecondQ33">INDEX(SelectionsQ33,,MATCH(AnswerQ32,FirstQ32,0))</definedName>
    <definedName name="Selections_24a">'2. ĐẦU VÀO DỮ LIỆU'!$Y$64:$Z$66</definedName>
    <definedName name="Selections_New">'2. ĐẦU VÀO DỮ LIỆU'!$X$72:$Z$74</definedName>
    <definedName name="SelectionsQ33">'2. ĐẦU VÀO DỮ LIỆU'!$Y$68:$AB$70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8" i="27" l="1"/>
  <c r="AL17" i="27"/>
  <c r="AL16" i="27"/>
  <c r="AL15" i="27"/>
  <c r="AL14" i="27"/>
  <c r="AL13" i="27"/>
  <c r="AL12" i="27"/>
  <c r="AL11" i="27"/>
  <c r="AL10" i="27"/>
  <c r="AL9" i="27"/>
  <c r="AL8" i="27"/>
  <c r="AL7" i="2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82" i="17"/>
  <c r="H81" i="17"/>
  <c r="H80" i="17"/>
  <c r="H79" i="17"/>
  <c r="H78" i="17"/>
  <c r="H77" i="17"/>
  <c r="H76" i="17"/>
  <c r="H75" i="17"/>
  <c r="H74" i="17"/>
  <c r="H73" i="17"/>
  <c r="H72" i="17"/>
  <c r="H71" i="17"/>
  <c r="H70" i="17"/>
  <c r="H69" i="17"/>
  <c r="H68" i="17"/>
  <c r="H67" i="17"/>
  <c r="H66" i="17"/>
  <c r="H65" i="17"/>
  <c r="H64" i="17"/>
  <c r="H63" i="17"/>
  <c r="H62" i="17"/>
  <c r="H61" i="17"/>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H16" i="17"/>
  <c r="H15" i="17"/>
  <c r="H14" i="17"/>
  <c r="H13" i="17"/>
  <c r="H12" i="17"/>
  <c r="H11" i="17"/>
  <c r="H10" i="17"/>
  <c r="H9" i="17"/>
  <c r="H8" i="17"/>
  <c r="H7" i="17"/>
  <c r="H6" i="17"/>
  <c r="H5" i="17"/>
  <c r="H4" i="17"/>
  <c r="H3" i="17"/>
  <c r="H2" i="17"/>
  <c r="H229" i="32"/>
  <c r="H228" i="32"/>
  <c r="H227" i="32"/>
  <c r="H226" i="32"/>
  <c r="H225" i="32"/>
  <c r="H224" i="32"/>
  <c r="H223" i="32"/>
  <c r="H222" i="32"/>
  <c r="H221" i="32"/>
  <c r="H220" i="32"/>
  <c r="H219" i="32"/>
  <c r="H218" i="32"/>
  <c r="H217" i="32"/>
  <c r="H216" i="32"/>
  <c r="H215" i="32"/>
  <c r="H214" i="32"/>
  <c r="H213" i="32"/>
  <c r="H212" i="32"/>
  <c r="H211" i="32"/>
  <c r="H210" i="32"/>
  <c r="H209" i="32"/>
  <c r="H208" i="32"/>
  <c r="H207" i="32"/>
  <c r="H206" i="32"/>
  <c r="H205" i="32"/>
  <c r="H204" i="32"/>
  <c r="H203" i="32"/>
  <c r="H202" i="32"/>
  <c r="H201" i="32"/>
  <c r="H200" i="32"/>
  <c r="H199" i="32"/>
  <c r="H198" i="32"/>
  <c r="H197" i="32"/>
  <c r="H196" i="32"/>
  <c r="H195" i="32"/>
  <c r="H194" i="32"/>
  <c r="H193" i="32"/>
  <c r="H192" i="32"/>
  <c r="H191" i="32"/>
  <c r="H190" i="32"/>
  <c r="H189" i="32"/>
  <c r="H188" i="32"/>
  <c r="H187" i="32"/>
  <c r="H186" i="32"/>
  <c r="H185" i="32"/>
  <c r="H184" i="32"/>
  <c r="H183" i="32"/>
  <c r="H182" i="32"/>
  <c r="H181" i="32"/>
  <c r="H180" i="32"/>
  <c r="H179" i="32"/>
  <c r="H178" i="32"/>
  <c r="H177" i="32"/>
  <c r="H176" i="32"/>
  <c r="H175" i="32"/>
  <c r="H174" i="32"/>
  <c r="H173" i="32"/>
  <c r="H172" i="32"/>
  <c r="H171" i="32"/>
  <c r="H170" i="32"/>
  <c r="H169" i="32"/>
  <c r="H168" i="32"/>
  <c r="H167" i="32"/>
  <c r="H166" i="32"/>
  <c r="H165" i="32"/>
  <c r="H164" i="32"/>
  <c r="H163" i="32"/>
  <c r="H162" i="32"/>
  <c r="H161" i="32"/>
  <c r="H160" i="32"/>
  <c r="H159" i="32"/>
  <c r="H158" i="32"/>
  <c r="H157" i="32"/>
  <c r="H156" i="32"/>
  <c r="H155" i="32"/>
  <c r="H154" i="32"/>
  <c r="H153" i="32"/>
  <c r="H152" i="32"/>
  <c r="H151" i="32"/>
  <c r="H150" i="32"/>
  <c r="H149" i="32"/>
  <c r="H148" i="32"/>
  <c r="H147" i="32"/>
  <c r="H146" i="32"/>
  <c r="H145" i="32"/>
  <c r="H144" i="32"/>
  <c r="H143" i="32"/>
  <c r="H142" i="32"/>
  <c r="H141" i="32"/>
  <c r="H140" i="32"/>
  <c r="H139" i="32"/>
  <c r="H138" i="32"/>
  <c r="H137" i="32"/>
  <c r="H136" i="32"/>
  <c r="H135" i="32"/>
  <c r="H134" i="32"/>
  <c r="H133" i="32"/>
  <c r="H132" i="32"/>
  <c r="H131" i="32"/>
  <c r="H130" i="32"/>
  <c r="H129" i="32"/>
  <c r="H128" i="32"/>
  <c r="H127" i="32"/>
  <c r="H126" i="32"/>
  <c r="H125" i="32"/>
  <c r="H124" i="32"/>
  <c r="H123" i="32"/>
  <c r="H122" i="32"/>
  <c r="H121" i="32"/>
  <c r="H120" i="32"/>
  <c r="H119" i="32"/>
  <c r="H118" i="32"/>
  <c r="H117" i="32"/>
  <c r="H116" i="32"/>
  <c r="H115" i="32"/>
  <c r="H114" i="32"/>
  <c r="H113" i="32"/>
  <c r="H112" i="32"/>
  <c r="H111" i="32"/>
  <c r="H110" i="32"/>
  <c r="H109" i="32"/>
  <c r="H108" i="32"/>
  <c r="H107" i="32"/>
  <c r="H106" i="32"/>
  <c r="H105" i="32"/>
  <c r="H104" i="32"/>
  <c r="H103" i="32"/>
  <c r="H102" i="32"/>
  <c r="H101" i="32"/>
  <c r="H100" i="32"/>
  <c r="H99" i="32"/>
  <c r="H98" i="32"/>
  <c r="H97" i="32"/>
  <c r="H96" i="32"/>
  <c r="H95" i="32"/>
  <c r="H94" i="32"/>
  <c r="H93" i="32"/>
  <c r="H92" i="32"/>
  <c r="H91" i="32"/>
  <c r="H90" i="32"/>
  <c r="H89" i="32"/>
  <c r="H88" i="32"/>
  <c r="H87" i="32"/>
  <c r="H86" i="32"/>
  <c r="H85" i="32"/>
  <c r="H84" i="32"/>
  <c r="H83" i="32"/>
  <c r="H82" i="32"/>
  <c r="H81" i="32"/>
  <c r="H80" i="32"/>
  <c r="H79" i="32"/>
  <c r="H78" i="32"/>
  <c r="H77" i="32"/>
  <c r="H76" i="32"/>
  <c r="H75" i="32"/>
  <c r="H74" i="32"/>
  <c r="H73" i="32"/>
  <c r="H72" i="32"/>
  <c r="H71" i="32"/>
  <c r="H70" i="32"/>
  <c r="H69" i="32"/>
  <c r="H68" i="32"/>
  <c r="H67" i="32"/>
  <c r="H66" i="32"/>
  <c r="H65" i="32"/>
  <c r="H64" i="32"/>
  <c r="H63" i="32"/>
  <c r="H62" i="32"/>
  <c r="H61" i="32"/>
  <c r="H60" i="32"/>
  <c r="H59" i="32"/>
  <c r="H58" i="32"/>
  <c r="H57" i="32"/>
  <c r="H56" i="32"/>
  <c r="H55" i="32"/>
  <c r="H54" i="32"/>
  <c r="H53" i="32"/>
  <c r="H52" i="32"/>
  <c r="H51" i="32"/>
  <c r="H50" i="32"/>
  <c r="H49" i="32"/>
  <c r="H48" i="32"/>
  <c r="H47" i="32"/>
  <c r="H46" i="32"/>
  <c r="H45" i="32"/>
  <c r="H44" i="32"/>
  <c r="H43" i="32"/>
  <c r="H42" i="32"/>
  <c r="H41" i="32"/>
  <c r="H40" i="32"/>
  <c r="H39" i="32"/>
  <c r="H38" i="32"/>
  <c r="H37" i="32"/>
  <c r="H36" i="32"/>
  <c r="H35" i="32"/>
  <c r="H34" i="32"/>
  <c r="H33" i="32"/>
  <c r="H32" i="32"/>
  <c r="H31" i="32"/>
  <c r="H30" i="32"/>
  <c r="H29" i="32"/>
  <c r="H28" i="32"/>
  <c r="H27" i="32"/>
  <c r="H26" i="32"/>
  <c r="H25" i="32"/>
  <c r="H24" i="32"/>
  <c r="H23" i="32"/>
  <c r="H22" i="32"/>
  <c r="H21" i="32"/>
  <c r="H20" i="32"/>
  <c r="H19" i="32"/>
  <c r="H18" i="32"/>
  <c r="H17" i="32"/>
  <c r="H16" i="32"/>
  <c r="H15" i="32"/>
  <c r="H14" i="32"/>
  <c r="H13" i="32"/>
  <c r="H12" i="32"/>
  <c r="H11" i="32"/>
  <c r="H10" i="32"/>
  <c r="H9" i="32"/>
  <c r="H8" i="32"/>
  <c r="H7" i="32"/>
  <c r="H6" i="32"/>
  <c r="H5" i="32"/>
  <c r="H4" i="32"/>
  <c r="H3" i="32"/>
  <c r="H2" i="32"/>
  <c r="I13" i="27"/>
  <c r="I12" i="27"/>
  <c r="I11" i="27"/>
  <c r="I10" i="27"/>
  <c r="I9" i="27"/>
  <c r="I8" i="27"/>
  <c r="U51" i="29"/>
  <c r="U57" i="29"/>
  <c r="V20" i="29"/>
  <c r="V21" i="29"/>
  <c r="V22" i="29"/>
  <c r="V23" i="29"/>
  <c r="V24" i="29"/>
  <c r="V25" i="29"/>
  <c r="V19" i="29"/>
  <c r="V11" i="29"/>
  <c r="V12" i="29"/>
  <c r="V13" i="29"/>
  <c r="V14" i="29"/>
  <c r="V15" i="29"/>
  <c r="V16" i="29"/>
  <c r="V10" i="29"/>
  <c r="D36" i="32" l="1"/>
  <c r="D37" i="32"/>
  <c r="D38" i="32"/>
  <c r="D39" i="32"/>
  <c r="D40" i="32"/>
  <c r="D41"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6" i="32"/>
  <c r="D87" i="32"/>
  <c r="D88"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157" i="32"/>
  <c r="D158" i="32"/>
  <c r="D159" i="32"/>
  <c r="D160" i="32"/>
  <c r="D161" i="32"/>
  <c r="D162" i="32"/>
  <c r="D163" i="32"/>
  <c r="D164" i="32"/>
  <c r="D165" i="32"/>
  <c r="D166" i="32"/>
  <c r="D167" i="32"/>
  <c r="D168" i="32"/>
  <c r="D169" i="32"/>
  <c r="D170" i="32"/>
  <c r="D171" i="32"/>
  <c r="D172" i="32"/>
  <c r="D173" i="32"/>
  <c r="D174" i="32"/>
  <c r="D175" i="32"/>
  <c r="D176" i="32"/>
  <c r="D177" i="32"/>
  <c r="D178" i="32"/>
  <c r="D179" i="32"/>
  <c r="D180" i="32"/>
  <c r="D181" i="32"/>
  <c r="D182" i="32"/>
  <c r="D183" i="32"/>
  <c r="D184" i="32"/>
  <c r="D185" i="32"/>
  <c r="D186" i="32"/>
  <c r="D187" i="32"/>
  <c r="D188" i="32"/>
  <c r="D189" i="32"/>
  <c r="D190" i="32"/>
  <c r="D191" i="32"/>
  <c r="D192" i="32"/>
  <c r="D193" i="32"/>
  <c r="D194" i="32"/>
  <c r="D195" i="32"/>
  <c r="D196" i="32"/>
  <c r="D197" i="32"/>
  <c r="D198" i="32"/>
  <c r="D199" i="32"/>
  <c r="D200" i="32"/>
  <c r="D201" i="32"/>
  <c r="D202" i="32"/>
  <c r="D203" i="32"/>
  <c r="D204" i="32"/>
  <c r="D205" i="32"/>
  <c r="D206" i="32"/>
  <c r="D207" i="32"/>
  <c r="D208" i="32"/>
  <c r="D209" i="32"/>
  <c r="D210" i="32"/>
  <c r="D211" i="32"/>
  <c r="D212" i="32"/>
  <c r="D213" i="32"/>
  <c r="D214" i="32"/>
  <c r="D215" i="32"/>
  <c r="D216" i="32"/>
  <c r="D217" i="32"/>
  <c r="D30" i="32"/>
  <c r="D31" i="32"/>
  <c r="D32" i="32"/>
  <c r="D33" i="32"/>
  <c r="D34" i="32"/>
  <c r="D35" i="32"/>
  <c r="D29" i="32"/>
  <c r="D3" i="32" l="1"/>
  <c r="D4" i="32"/>
  <c r="D5" i="32"/>
  <c r="D6" i="32"/>
  <c r="D7" i="32"/>
  <c r="D8" i="32"/>
  <c r="D9" i="32"/>
  <c r="D10" i="32"/>
  <c r="D11" i="32"/>
  <c r="D12" i="32"/>
  <c r="D13" i="32"/>
  <c r="D14" i="32"/>
  <c r="D15" i="32"/>
  <c r="D16" i="32"/>
  <c r="D17" i="32"/>
  <c r="D18" i="32"/>
  <c r="D19" i="32"/>
  <c r="D20" i="32"/>
  <c r="D21" i="32"/>
  <c r="D22" i="32"/>
  <c r="D23" i="32"/>
  <c r="D24" i="32"/>
  <c r="D25" i="32"/>
  <c r="D26" i="32"/>
  <c r="D27" i="32"/>
  <c r="D28" i="32"/>
  <c r="D2" i="32"/>
  <c r="D3" i="17"/>
  <c r="D4" i="17"/>
  <c r="D5" i="17"/>
  <c r="D6" i="17"/>
  <c r="D7" i="17"/>
  <c r="D8" i="17"/>
  <c r="D9" i="17"/>
  <c r="D10" i="17"/>
  <c r="D11" i="17"/>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102" i="17"/>
  <c r="D103" i="17"/>
  <c r="D104" i="17"/>
  <c r="D105" i="17"/>
  <c r="D106" i="17"/>
  <c r="D107" i="17"/>
  <c r="D108" i="17"/>
  <c r="D109" i="17"/>
  <c r="D110" i="17"/>
  <c r="D111" i="17"/>
  <c r="D112" i="17"/>
  <c r="D113" i="17"/>
  <c r="D114" i="17"/>
  <c r="D115" i="17"/>
  <c r="D116" i="17"/>
  <c r="D117" i="17"/>
  <c r="D118" i="17"/>
  <c r="D119" i="17"/>
  <c r="D120" i="17"/>
  <c r="D121" i="17"/>
  <c r="D122" i="17"/>
  <c r="D123" i="17"/>
  <c r="D124" i="17"/>
  <c r="D125" i="17"/>
  <c r="D126" i="17"/>
  <c r="D127" i="17"/>
  <c r="D128" i="17"/>
  <c r="D129" i="17"/>
  <c r="D130" i="17"/>
  <c r="D131" i="17"/>
  <c r="D132" i="17"/>
  <c r="D133" i="17"/>
  <c r="D134" i="17"/>
  <c r="D135" i="17"/>
  <c r="D136" i="17"/>
  <c r="D137" i="17"/>
  <c r="D138" i="17"/>
  <c r="D139" i="17"/>
  <c r="D140" i="17"/>
  <c r="D141" i="17"/>
  <c r="D142" i="17"/>
  <c r="D143" i="17"/>
  <c r="D144" i="17"/>
  <c r="D145" i="17"/>
  <c r="D146" i="17"/>
  <c r="D147" i="17"/>
  <c r="D148" i="17"/>
  <c r="D149" i="17"/>
  <c r="D150" i="17"/>
  <c r="D151" i="17"/>
  <c r="D152" i="17"/>
  <c r="D153" i="17"/>
  <c r="D154" i="17"/>
  <c r="D155" i="17"/>
  <c r="D156" i="17"/>
  <c r="D157" i="17"/>
  <c r="D158" i="17"/>
  <c r="D159" i="17"/>
  <c r="D160" i="17"/>
  <c r="D161" i="17"/>
  <c r="D162" i="17"/>
  <c r="D163" i="17"/>
  <c r="D164" i="17"/>
  <c r="D165" i="17"/>
  <c r="D166" i="17"/>
  <c r="D167" i="17"/>
  <c r="D168" i="17"/>
  <c r="D169" i="17"/>
  <c r="D170" i="17"/>
  <c r="D171" i="17"/>
  <c r="D172" i="17"/>
  <c r="D173" i="17"/>
  <c r="D174" i="17"/>
  <c r="D175" i="17"/>
  <c r="D176" i="17"/>
  <c r="D177" i="17"/>
  <c r="D178" i="17"/>
  <c r="D179" i="17"/>
  <c r="D180" i="17"/>
  <c r="D181" i="17"/>
  <c r="D182" i="17"/>
  <c r="D183" i="17"/>
  <c r="D184" i="17"/>
  <c r="D185" i="17"/>
  <c r="D186" i="17"/>
  <c r="D187" i="17"/>
  <c r="D188" i="17"/>
  <c r="D189" i="17"/>
  <c r="D190" i="17"/>
  <c r="D191" i="17"/>
  <c r="D192" i="17"/>
  <c r="D193" i="17"/>
  <c r="D194" i="17"/>
  <c r="D195" i="17"/>
  <c r="D196" i="17"/>
  <c r="D197" i="17"/>
  <c r="D198" i="17"/>
  <c r="D199" i="17"/>
  <c r="D200" i="17"/>
  <c r="D201" i="17"/>
  <c r="D202" i="17"/>
  <c r="D203" i="17"/>
  <c r="D204" i="17"/>
  <c r="D205" i="17"/>
  <c r="D206" i="17"/>
  <c r="D207" i="17"/>
  <c r="D208" i="17"/>
  <c r="D209" i="17"/>
  <c r="D210" i="17"/>
  <c r="D211" i="17"/>
  <c r="D212" i="17"/>
  <c r="D213" i="17"/>
  <c r="D214" i="17"/>
  <c r="D215" i="17"/>
  <c r="D216" i="17"/>
  <c r="D217" i="17"/>
  <c r="D218" i="17"/>
  <c r="D219" i="17"/>
  <c r="D220" i="17"/>
  <c r="D221" i="17"/>
  <c r="D222" i="17"/>
  <c r="D223" i="17"/>
  <c r="D224" i="17"/>
  <c r="D225" i="17"/>
  <c r="D226" i="17"/>
  <c r="D227" i="17"/>
  <c r="D228" i="17"/>
  <c r="D229" i="17"/>
  <c r="D230" i="17"/>
  <c r="D231" i="17"/>
  <c r="D232" i="17"/>
  <c r="D233" i="17"/>
  <c r="D234" i="17"/>
  <c r="D235" i="17"/>
  <c r="D236" i="17"/>
  <c r="D237" i="17"/>
  <c r="D238" i="17"/>
  <c r="D239" i="17"/>
  <c r="D240" i="17"/>
  <c r="D241" i="17"/>
  <c r="D242" i="17"/>
  <c r="D243" i="17"/>
  <c r="D244" i="17"/>
  <c r="D245" i="17"/>
  <c r="D246" i="17"/>
  <c r="D247" i="17"/>
  <c r="D248" i="17"/>
  <c r="D249" i="17"/>
  <c r="D250" i="17"/>
  <c r="D251" i="17"/>
  <c r="D252" i="17"/>
  <c r="D253" i="17"/>
  <c r="D254" i="17"/>
  <c r="D255" i="17"/>
  <c r="D256" i="17"/>
  <c r="D257" i="17"/>
  <c r="D258" i="17"/>
  <c r="D259" i="17"/>
  <c r="D260" i="17"/>
  <c r="D261" i="17"/>
  <c r="D262" i="17"/>
  <c r="D263" i="17"/>
  <c r="D264" i="17"/>
  <c r="D265" i="17"/>
  <c r="D266" i="17"/>
  <c r="D267" i="17"/>
  <c r="D268" i="17"/>
  <c r="D269" i="17"/>
  <c r="D270" i="17"/>
  <c r="D271" i="17"/>
  <c r="G32" i="29"/>
  <c r="G31" i="29"/>
  <c r="G30" i="29"/>
  <c r="G29" i="29"/>
  <c r="G33" i="29"/>
  <c r="G34" i="29"/>
  <c r="G38" i="29"/>
  <c r="G39" i="29"/>
  <c r="U39" i="29" s="1"/>
  <c r="G37" i="29"/>
  <c r="U37" i="29" s="1"/>
  <c r="G40" i="29"/>
  <c r="U40" i="29" s="1"/>
  <c r="G41" i="29"/>
  <c r="U41" i="29" s="1"/>
  <c r="G42" i="29"/>
  <c r="G45" i="29"/>
  <c r="U45" i="29" s="1"/>
  <c r="G46" i="29"/>
  <c r="U46" i="29" s="1"/>
  <c r="G47" i="29"/>
  <c r="U47" i="29" s="1"/>
  <c r="G48" i="29"/>
  <c r="U48" i="29" s="1"/>
  <c r="G49" i="29"/>
  <c r="G52" i="29"/>
  <c r="U52" i="29" s="1"/>
  <c r="G53" i="29"/>
  <c r="U53" i="29" s="1"/>
  <c r="G54" i="29"/>
  <c r="G55" i="29"/>
  <c r="G58" i="29"/>
  <c r="U58" i="29" s="1"/>
  <c r="G59" i="29"/>
  <c r="U59" i="29" s="1"/>
  <c r="G60" i="29"/>
  <c r="U60" i="29" s="1"/>
  <c r="G61" i="29"/>
  <c r="D2" i="17"/>
  <c r="D10" i="29" s="1"/>
  <c r="U42" i="29" l="1"/>
  <c r="U49" i="29"/>
  <c r="U55" i="29"/>
  <c r="U54" i="29"/>
  <c r="U61" i="29"/>
  <c r="U38" i="29"/>
  <c r="U34" i="29"/>
  <c r="V34" i="29"/>
  <c r="V33" i="29"/>
  <c r="U33" i="29"/>
  <c r="V32" i="29"/>
  <c r="U32" i="29"/>
  <c r="V31" i="29"/>
  <c r="U31" i="29"/>
  <c r="U30" i="29"/>
  <c r="V30" i="29"/>
  <c r="U29" i="29"/>
  <c r="V29" i="29"/>
  <c r="I157" i="17"/>
  <c r="I156" i="17"/>
  <c r="I155" i="17"/>
  <c r="I154" i="17"/>
  <c r="I153" i="17"/>
  <c r="I152" i="17"/>
  <c r="I151" i="17"/>
  <c r="I150" i="17"/>
  <c r="I149" i="17"/>
  <c r="I148" i="17"/>
  <c r="I147" i="17"/>
  <c r="I146" i="17"/>
  <c r="I145" i="17"/>
  <c r="I118" i="17"/>
  <c r="I117" i="17"/>
  <c r="I116" i="17"/>
  <c r="I115" i="17"/>
  <c r="I114" i="17"/>
  <c r="I113" i="17"/>
  <c r="I112" i="17"/>
  <c r="I111" i="17"/>
  <c r="I110" i="17"/>
  <c r="I109" i="17"/>
  <c r="I108" i="17"/>
  <c r="I107" i="17"/>
  <c r="I106" i="17"/>
  <c r="I79" i="17"/>
  <c r="I78" i="17"/>
  <c r="I77" i="17"/>
  <c r="I76" i="17"/>
  <c r="I75" i="17"/>
  <c r="I74" i="17"/>
  <c r="I73" i="17"/>
  <c r="I72" i="17"/>
  <c r="I71" i="17"/>
  <c r="I70" i="17"/>
  <c r="I69" i="17"/>
  <c r="I68" i="17"/>
  <c r="I67" i="17"/>
  <c r="I40" i="17"/>
  <c r="I39" i="17"/>
  <c r="I38" i="17"/>
  <c r="I37" i="17"/>
  <c r="I36" i="17"/>
  <c r="I35" i="17"/>
  <c r="I34" i="17"/>
  <c r="I33" i="17"/>
  <c r="I32" i="17"/>
  <c r="I31" i="17"/>
  <c r="I30" i="17"/>
  <c r="I29" i="17"/>
  <c r="I28"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G6" i="17"/>
  <c r="G5" i="17"/>
  <c r="G4" i="17"/>
  <c r="G3" i="17"/>
  <c r="G2" i="17"/>
  <c r="E29" i="29" l="1"/>
  <c r="E33" i="29"/>
  <c r="E46" i="29"/>
  <c r="D13" i="29"/>
  <c r="E32" i="29"/>
  <c r="E41" i="29"/>
  <c r="E58" i="29"/>
  <c r="D24" i="29"/>
  <c r="D16" i="29"/>
  <c r="D11" i="29"/>
  <c r="E30" i="29"/>
  <c r="E55" i="29"/>
  <c r="E49" i="29"/>
  <c r="E61" i="29"/>
  <c r="D22" i="29"/>
  <c r="E39" i="29"/>
  <c r="E48" i="29"/>
  <c r="D14" i="29"/>
  <c r="E60" i="29"/>
  <c r="E47" i="29"/>
  <c r="E42" i="29"/>
  <c r="D20" i="29"/>
  <c r="D12" i="29"/>
  <c r="E45" i="29"/>
  <c r="D23" i="29"/>
  <c r="E31" i="29"/>
  <c r="D15" i="29"/>
  <c r="E53" i="29"/>
  <c r="E52" i="29"/>
  <c r="E34" i="29"/>
  <c r="D19" i="29"/>
  <c r="E40" i="29"/>
  <c r="E37" i="29"/>
  <c r="E54" i="29"/>
  <c r="D25" i="29"/>
  <c r="D21" i="29"/>
  <c r="E38" i="29"/>
  <c r="E59" i="29"/>
  <c r="I217" i="32"/>
  <c r="I216" i="32"/>
  <c r="I209" i="32"/>
  <c r="I208" i="32"/>
  <c r="I201" i="32"/>
  <c r="I200" i="32"/>
  <c r="I193" i="32"/>
  <c r="I192" i="32"/>
  <c r="I185" i="32"/>
  <c r="I184" i="32"/>
  <c r="I177" i="32"/>
  <c r="I176" i="32"/>
  <c r="I167" i="32"/>
  <c r="I163" i="32"/>
  <c r="I159" i="32"/>
  <c r="I157" i="32"/>
  <c r="I153" i="32"/>
  <c r="I149" i="32"/>
  <c r="I145" i="32"/>
  <c r="I141" i="32"/>
  <c r="I137" i="32"/>
  <c r="I133" i="32"/>
  <c r="I129" i="32"/>
  <c r="I125" i="32"/>
  <c r="I124" i="32"/>
  <c r="I117" i="32"/>
  <c r="I113" i="32"/>
  <c r="I109" i="32"/>
  <c r="I105" i="32"/>
  <c r="I101" i="32"/>
  <c r="I97" i="32"/>
  <c r="I93" i="32"/>
  <c r="I89" i="32"/>
  <c r="I85" i="32"/>
  <c r="I81" i="32"/>
  <c r="I77" i="32"/>
  <c r="I73" i="32"/>
  <c r="I72" i="32"/>
  <c r="I65" i="32"/>
  <c r="I61" i="32"/>
  <c r="I57" i="32"/>
  <c r="I53" i="32"/>
  <c r="I49" i="32"/>
  <c r="I45" i="32"/>
  <c r="I41" i="32"/>
  <c r="I40" i="32"/>
  <c r="I33" i="32"/>
  <c r="I32" i="32"/>
  <c r="I25" i="32"/>
  <c r="I24" i="32"/>
  <c r="I17" i="32"/>
  <c r="I16" i="32"/>
  <c r="I9" i="32"/>
  <c r="I8" i="32"/>
  <c r="G167" i="32"/>
  <c r="G163" i="32"/>
  <c r="G159" i="32"/>
  <c r="G157" i="32"/>
  <c r="G153" i="32"/>
  <c r="G149" i="32"/>
  <c r="G145" i="32"/>
  <c r="G141" i="32"/>
  <c r="G137" i="32"/>
  <c r="G133" i="32"/>
  <c r="G129" i="32"/>
  <c r="G125" i="32"/>
  <c r="G124" i="32"/>
  <c r="G117" i="32"/>
  <c r="G113" i="32"/>
  <c r="G109" i="32"/>
  <c r="G105" i="32"/>
  <c r="G101" i="32"/>
  <c r="G97" i="32"/>
  <c r="G93" i="32"/>
  <c r="G89" i="32"/>
  <c r="G85" i="32"/>
  <c r="G81" i="32"/>
  <c r="G77" i="32"/>
  <c r="G73" i="32"/>
  <c r="G72" i="32"/>
  <c r="G65" i="32"/>
  <c r="G61" i="32"/>
  <c r="G57" i="32"/>
  <c r="G53" i="32"/>
  <c r="G49" i="32"/>
  <c r="G45" i="32"/>
  <c r="G41" i="32"/>
  <c r="G40" i="32"/>
  <c r="G33" i="32"/>
  <c r="G32" i="32"/>
  <c r="G25" i="32"/>
  <c r="G24" i="32"/>
  <c r="G17" i="32"/>
  <c r="G16" i="32"/>
  <c r="G9" i="32"/>
  <c r="G8" i="32"/>
  <c r="I211" i="32"/>
  <c r="I210" i="32"/>
  <c r="I203" i="32"/>
  <c r="I202" i="32"/>
  <c r="I195" i="32"/>
  <c r="I194" i="32"/>
  <c r="I187" i="32"/>
  <c r="I186" i="32"/>
  <c r="I179" i="32"/>
  <c r="I178" i="32"/>
  <c r="I171" i="32"/>
  <c r="I170" i="32"/>
  <c r="I166" i="32"/>
  <c r="I162" i="32"/>
  <c r="I158" i="32"/>
  <c r="I154" i="32"/>
  <c r="I150" i="32"/>
  <c r="I146" i="32"/>
  <c r="I142" i="32"/>
  <c r="I138" i="32"/>
  <c r="I134" i="32"/>
  <c r="I130" i="32"/>
  <c r="I126" i="32"/>
  <c r="I119" i="32"/>
  <c r="I118" i="32"/>
  <c r="I114" i="32"/>
  <c r="I110" i="32"/>
  <c r="I106" i="32"/>
  <c r="I102" i="32"/>
  <c r="I98" i="32"/>
  <c r="I94" i="32"/>
  <c r="I90" i="32"/>
  <c r="I86" i="32"/>
  <c r="I82" i="32"/>
  <c r="I78" i="32"/>
  <c r="I74" i="32"/>
  <c r="I67" i="32"/>
  <c r="I66" i="32"/>
  <c r="I62" i="32"/>
  <c r="I58" i="32"/>
  <c r="I54" i="32"/>
  <c r="I50" i="32"/>
  <c r="I46" i="32"/>
  <c r="I42" i="32"/>
  <c r="I35" i="32"/>
  <c r="I34" i="32"/>
  <c r="I27" i="32"/>
  <c r="I26" i="32"/>
  <c r="I19" i="32"/>
  <c r="I18" i="32"/>
  <c r="I11" i="32"/>
  <c r="I10" i="32"/>
  <c r="I3" i="32"/>
  <c r="I2" i="32"/>
  <c r="G166" i="32"/>
  <c r="G162" i="32"/>
  <c r="G158" i="32"/>
  <c r="G154" i="32"/>
  <c r="G150" i="32"/>
  <c r="G146" i="32"/>
  <c r="G142" i="32"/>
  <c r="G138" i="32"/>
  <c r="G134" i="32"/>
  <c r="G130" i="32"/>
  <c r="G126" i="32"/>
  <c r="G119" i="32"/>
  <c r="G118" i="32"/>
  <c r="G114" i="32"/>
  <c r="G110" i="32"/>
  <c r="G106" i="32"/>
  <c r="G102" i="32"/>
  <c r="G98" i="32"/>
  <c r="G94" i="32"/>
  <c r="G90" i="32"/>
  <c r="G86" i="32"/>
  <c r="G82" i="32"/>
  <c r="G78" i="32"/>
  <c r="G74" i="32"/>
  <c r="G67" i="32"/>
  <c r="G66" i="32"/>
  <c r="G62" i="32"/>
  <c r="G58" i="32"/>
  <c r="G54" i="32"/>
  <c r="G50" i="32"/>
  <c r="G46" i="32"/>
  <c r="G42" i="32"/>
  <c r="G35" i="32"/>
  <c r="G34" i="32"/>
  <c r="G27" i="32"/>
  <c r="G26" i="32"/>
  <c r="G19" i="32"/>
  <c r="G18" i="32"/>
  <c r="G11" i="32"/>
  <c r="G10" i="32"/>
  <c r="G3" i="32"/>
  <c r="G2" i="32"/>
  <c r="I215" i="32"/>
  <c r="I214" i="32"/>
  <c r="I207" i="32"/>
  <c r="I206" i="32"/>
  <c r="I199" i="32"/>
  <c r="I198" i="32"/>
  <c r="I191" i="32"/>
  <c r="I190" i="32"/>
  <c r="I183" i="32"/>
  <c r="I182" i="32"/>
  <c r="I175" i="32"/>
  <c r="I174" i="32"/>
  <c r="I168" i="32"/>
  <c r="I164" i="32"/>
  <c r="I160" i="32"/>
  <c r="I156" i="32"/>
  <c r="I152" i="32"/>
  <c r="I148" i="32"/>
  <c r="I144" i="32"/>
  <c r="I140" i="32"/>
  <c r="I136" i="32"/>
  <c r="I132" i="32"/>
  <c r="I128" i="32"/>
  <c r="I123" i="32"/>
  <c r="I122" i="32"/>
  <c r="I116" i="32"/>
  <c r="I112" i="32"/>
  <c r="I108" i="32"/>
  <c r="I104" i="32"/>
  <c r="I100" i="32"/>
  <c r="I96" i="32"/>
  <c r="I92" i="32"/>
  <c r="I88" i="32"/>
  <c r="I84" i="32"/>
  <c r="I80" i="32"/>
  <c r="I76" i="32"/>
  <c r="I71" i="32"/>
  <c r="I70" i="32"/>
  <c r="I64" i="32"/>
  <c r="I60" i="32"/>
  <c r="I56" i="32"/>
  <c r="I52" i="32"/>
  <c r="I48" i="32"/>
  <c r="I44" i="32"/>
  <c r="I39" i="32"/>
  <c r="I38" i="32"/>
  <c r="I31" i="32"/>
  <c r="I30" i="32"/>
  <c r="I23" i="32"/>
  <c r="I22" i="32"/>
  <c r="I15" i="32"/>
  <c r="I14" i="32"/>
  <c r="I7" i="32"/>
  <c r="I6" i="32"/>
  <c r="G168" i="32"/>
  <c r="G164" i="32"/>
  <c r="G160" i="32"/>
  <c r="G156" i="32"/>
  <c r="G152" i="32"/>
  <c r="G148" i="32"/>
  <c r="G144" i="32"/>
  <c r="G140" i="32"/>
  <c r="G136" i="32"/>
  <c r="G132" i="32"/>
  <c r="G128" i="32"/>
  <c r="G123" i="32"/>
  <c r="G122" i="32"/>
  <c r="G116" i="32"/>
  <c r="G112" i="32"/>
  <c r="G108" i="32"/>
  <c r="G104" i="32"/>
  <c r="G100" i="32"/>
  <c r="G96" i="32"/>
  <c r="G92" i="32"/>
  <c r="G88" i="32"/>
  <c r="G84" i="32"/>
  <c r="G80" i="32"/>
  <c r="G76" i="32"/>
  <c r="G71" i="32"/>
  <c r="G70" i="32"/>
  <c r="G64" i="32"/>
  <c r="G60" i="32"/>
  <c r="G56" i="32"/>
  <c r="G52" i="32"/>
  <c r="G48" i="32"/>
  <c r="G44" i="32"/>
  <c r="G39" i="32"/>
  <c r="G38" i="32"/>
  <c r="G31" i="32"/>
  <c r="G30" i="32"/>
  <c r="G23" i="32"/>
  <c r="G22" i="32"/>
  <c r="G15" i="32"/>
  <c r="G14" i="32"/>
  <c r="G7" i="32"/>
  <c r="G6" i="32"/>
  <c r="I213" i="32"/>
  <c r="I212" i="32"/>
  <c r="I205" i="32"/>
  <c r="I204" i="32"/>
  <c r="I197" i="32"/>
  <c r="I196" i="32"/>
  <c r="I189" i="32"/>
  <c r="I188" i="32"/>
  <c r="I181" i="32"/>
  <c r="I180" i="32"/>
  <c r="I173" i="32"/>
  <c r="I172" i="32"/>
  <c r="I169" i="32"/>
  <c r="I165" i="32"/>
  <c r="I161" i="32"/>
  <c r="I155" i="32"/>
  <c r="I151" i="32"/>
  <c r="I147" i="32"/>
  <c r="I143" i="32"/>
  <c r="I139" i="32"/>
  <c r="I135" i="32"/>
  <c r="I131" i="32"/>
  <c r="I127" i="32"/>
  <c r="I121" i="32"/>
  <c r="I120" i="32"/>
  <c r="I115" i="32"/>
  <c r="I111" i="32"/>
  <c r="I107" i="32"/>
  <c r="I103" i="32"/>
  <c r="I99" i="32"/>
  <c r="I95" i="32"/>
  <c r="I91" i="32"/>
  <c r="I87" i="32"/>
  <c r="I83" i="32"/>
  <c r="I79" i="32"/>
  <c r="I75" i="32"/>
  <c r="I69" i="32"/>
  <c r="I68" i="32"/>
  <c r="I63" i="32"/>
  <c r="I59" i="32"/>
  <c r="I55" i="32"/>
  <c r="I51" i="32"/>
  <c r="I47" i="32"/>
  <c r="I43" i="32"/>
  <c r="I37" i="32"/>
  <c r="I36" i="32"/>
  <c r="I29" i="32"/>
  <c r="I28" i="32"/>
  <c r="I21" i="32"/>
  <c r="I20" i="32"/>
  <c r="I13" i="32"/>
  <c r="I12" i="32"/>
  <c r="I5" i="32"/>
  <c r="I4" i="32"/>
  <c r="G169" i="32"/>
  <c r="G165" i="32"/>
  <c r="G161" i="32"/>
  <c r="G155" i="32"/>
  <c r="G151" i="32"/>
  <c r="G147" i="32"/>
  <c r="G143" i="32"/>
  <c r="G139" i="32"/>
  <c r="G135" i="32"/>
  <c r="G131" i="32"/>
  <c r="G127" i="32"/>
  <c r="G121" i="32"/>
  <c r="G120" i="32"/>
  <c r="G115" i="32"/>
  <c r="G111" i="32"/>
  <c r="G107" i="32"/>
  <c r="G103" i="32"/>
  <c r="G99" i="32"/>
  <c r="G95" i="32"/>
  <c r="G91" i="32"/>
  <c r="G87" i="32"/>
  <c r="G83" i="32"/>
  <c r="G79" i="32"/>
  <c r="G75" i="32"/>
  <c r="G69" i="32"/>
  <c r="G68" i="32"/>
  <c r="G63" i="32"/>
  <c r="G59" i="32"/>
  <c r="G55" i="32"/>
  <c r="G51" i="32"/>
  <c r="G47" i="32"/>
  <c r="G43" i="32"/>
  <c r="G37" i="32"/>
  <c r="G36" i="32"/>
  <c r="G29" i="32"/>
  <c r="G28" i="32"/>
  <c r="G21" i="32"/>
  <c r="G20" i="32"/>
  <c r="G13" i="32"/>
  <c r="G12" i="32"/>
  <c r="G5" i="32"/>
  <c r="G4" i="32"/>
  <c r="I229" i="32"/>
  <c r="I228" i="32"/>
  <c r="I227" i="32"/>
  <c r="I226" i="32"/>
  <c r="I225" i="32"/>
  <c r="I224" i="32"/>
  <c r="I223" i="32"/>
  <c r="I222" i="32"/>
  <c r="I221" i="32"/>
  <c r="I220" i="32"/>
  <c r="I219" i="32"/>
  <c r="I218" i="32"/>
  <c r="AL20" i="27" l="1"/>
  <c r="Z10" i="29" l="1"/>
  <c r="C7" i="27"/>
  <c r="C8" i="27"/>
  <c r="C9" i="27" l="1"/>
</calcChain>
</file>

<file path=xl/sharedStrings.xml><?xml version="1.0" encoding="utf-8"?>
<sst xmlns="http://schemas.openxmlformats.org/spreadsheetml/2006/main" count="2844" uniqueCount="337">
  <si>
    <t>Phụ Lục S03:</t>
  </si>
  <si>
    <t>Phần 1.3.5. Đánh giá Rủi ro Chuyên sâu về Biến đổi Khí hậu</t>
  </si>
  <si>
    <t>Tài liệu SA-S-SD-4b</t>
  </si>
  <si>
    <t>Phiên bản 1.3</t>
  </si>
  <si>
    <t>Bản dịch xuất bản ngày 16 tháng 5 năm 2023</t>
  </si>
  <si>
    <t>Ràng buộc từ ngày 1 tháng 7 năm 2023</t>
  </si>
  <si>
    <t>Tên Tài liệu:</t>
  </si>
  <si>
    <t>Ngày phát hành lần đầu:</t>
  </si>
  <si>
    <t>Hết hạn vào:</t>
  </si>
  <si>
    <t>Xin lưu ý, Phụ lục S03: Công cụ Đánh giá Rủi ro có Chứa các Tệp sau:</t>
  </si>
  <si>
    <t>Phụ Lục S03: Phần 1.3.5. Đánh giá Rủi ro Chuyên sâu về Biến đổi Khí hậu</t>
  </si>
  <si>
    <t>Cho đến khi có thông báo thêm</t>
  </si>
  <si>
    <t>- SA-S-SD-4a Phụ Lục S03: Công cụ Đánh giá Rủi ro cơ bản 
- SA-S-SD-4b Phụ Lục S03: Phần 1.3.5. Đánh Giá Rủi Ro Chuyên Sâu về Biến Đổi Khí Hậu
- SA-S-SD-4c Phụ Lục S03: Phần 1.6.3. Đánh Giá Rủi Ro Chuyên Sâu về Giới
- SA-S-SD-4d Phụ Lục S03: Phần 5.1.5 Đánh Giá Rủi Ro Chuyên Sâu về Đánh Giá và Xử Lý</t>
  </si>
  <si>
    <t>Liên kết với:</t>
  </si>
  <si>
    <t xml:space="preserve">SA-S-SD-1 Tiêu Chuẩn Nông Nghiệp Bền Vững 2020 của Rainforest Alliance, các yêu cầu đối với Trang Trại 
SA-S-SD-24 Phụ Lục chương 6: MÔI TRƯỜNG
		</t>
  </si>
  <si>
    <t>Thay thế:</t>
  </si>
  <si>
    <t>-</t>
  </si>
  <si>
    <t xml:space="preserve">Áp dụng cho: </t>
  </si>
  <si>
    <t>Đơn vị Sở hữu Chứng nhận</t>
  </si>
  <si>
    <t>Quốc gia/Khu vực:</t>
  </si>
  <si>
    <t>Tất cả</t>
  </si>
  <si>
    <t>Cây trồng:</t>
  </si>
  <si>
    <t xml:space="preserve">Loại hình Chứng nhận: </t>
  </si>
  <si>
    <t>Phần Ghi chú Miễn trừ Trách nhiệm về Chức năng</t>
  </si>
  <si>
    <t>Tất cả các loại cây trồng trong phạm vi của hệ thống chứng nhận Rainforest Alliance; vui lòng xem Quy Chế Chứng Nhận.</t>
  </si>
  <si>
    <t>Các đơn vị sở hữu chứng nhận trang trại</t>
  </si>
  <si>
    <t>Chức năng đầy đủ của công cụ này yêu cầu Microsoft Excel 2013 hoặc các phiên bản mới hơn. Không đảm bảo với các phiên bản đầy đủ chức năng trước Excel 2013.</t>
  </si>
  <si>
    <t>Phần ghi chú miễn trừ trách nhiệm dịch thuật. </t>
  </si>
  <si>
    <t>Vui lòng tham khảo văn bản chính thức bằng Tiếng Anh để hiểu rõ nếu bạn có bất kỳ thắc mắc nào liên quan đến ý nghĩa chính xác của thông tin trong bản dịch. Mọi thông tin sai lệch hoặc khác biệt về nghĩa do bản dịch đều không mang tính ràng buộc và không có hiệu lực cho mục đích thanh tra hoặc chứng nhận.</t>
  </si>
  <si>
    <t>Bạn cần biết thêm thông tin? </t>
  </si>
  <si>
    <r>
      <rPr>
        <sz val="10"/>
        <color theme="1"/>
        <rFont val="Arial"/>
        <family val="2"/>
      </rPr>
      <t>Để biết thêm thông tin về Rainforest Alliance, hãy truy cập </t>
    </r>
    <r>
      <rPr>
        <sz val="10"/>
        <color rgb="FF1A52C2"/>
        <rFont val="Arial"/>
        <family val="2"/>
      </rPr>
      <t>www.rainforest-alliance.org</t>
    </r>
    <r>
      <rPr>
        <sz val="10"/>
        <color theme="1"/>
        <rFont val="Arial"/>
        <family val="2"/>
      </rPr>
      <t> hoặc liên hệ </t>
    </r>
    <r>
      <rPr>
        <sz val="10"/>
        <color rgb="FF1A52C2"/>
        <rFont val="Arial"/>
        <family val="2"/>
      </rPr>
      <t>info@ra.org</t>
    </r>
    <r>
      <rPr>
        <sz val="10"/>
        <color theme="1"/>
        <rFont val="Arial"/>
        <family val="2"/>
      </rPr>
      <t> </t>
    </r>
  </si>
  <si>
    <t>Nghiêm cấm mọi hành vi sử dụng nội dung này, bao gồm sao chép, sửa đổi, phân phối hoặc tái bản mà không có sự đồng ý trước bằng văn bản của Rainforest Alliance.</t>
  </si>
  <si>
    <t>© 2023 Rainforest Alliance. Bảo lưu mọi quyền.</t>
  </si>
  <si>
    <t>RAINFOREST ALLIANCE -- CÔNG CỤ ĐÁNH GIÁ RỦI RO CHUYÊN SÂU VỀ BIẾN ĐỔI KHÍ HẬU</t>
  </si>
  <si>
    <t xml:space="preserve">
</t>
  </si>
  <si>
    <t>Trang giải thích</t>
  </si>
  <si>
    <t>1. Thiết lập công cụ</t>
  </si>
  <si>
    <t>2. Giải thích về tab đầu vào dữ liệu (số 2)</t>
  </si>
  <si>
    <t>3. Giải thích tab kết quả (số 3)</t>
  </si>
  <si>
    <r>
      <rPr>
        <b/>
        <sz val="14"/>
        <color theme="1"/>
        <rFont val="Arial"/>
        <family val="2"/>
      </rPr>
      <t>Công cụ này bao gồm ba tab.</t>
    </r>
    <r>
      <rPr>
        <b/>
        <sz val="14"/>
        <color theme="1"/>
        <rFont val="Arial"/>
        <family val="2"/>
      </rPr>
      <t xml:space="preserve"> 
</t>
    </r>
    <r>
      <rPr>
        <b/>
        <sz val="14"/>
        <color theme="1"/>
        <rFont val="Arial"/>
        <family val="2"/>
      </rPr>
      <t xml:space="preserve">Tab số 1 (Hướng dẫn), </t>
    </r>
    <r>
      <rPr>
        <sz val="14"/>
        <color theme="1"/>
        <rFont val="Arial"/>
        <family val="2"/>
      </rPr>
      <t>trong đó sẽ có phần giải thích về công cụ và các bước khác nhau mà bạn cần thực hiện để hoàn thành Đánh gi</t>
    </r>
    <r>
      <rPr>
        <sz val="14"/>
        <color rgb="FF000000"/>
        <rFont val="Arial"/>
        <family val="2"/>
      </rPr>
      <t>á Rủi ro</t>
    </r>
    <r>
      <rPr>
        <sz val="14"/>
        <color theme="1"/>
        <rFont val="Arial"/>
        <family val="2"/>
      </rPr>
      <t xml:space="preserve"> Biến đổi Khí hậu.</t>
    </r>
    <r>
      <rPr>
        <sz val="14"/>
        <color theme="1"/>
        <rFont val="Arial"/>
        <family val="2"/>
      </rPr>
      <t xml:space="preserve">  </t>
    </r>
    <r>
      <rPr>
        <b/>
        <sz val="14"/>
        <color theme="1"/>
        <rFont val="Arial"/>
        <family val="2"/>
      </rPr>
      <t xml:space="preserve">
</t>
    </r>
  </si>
  <si>
    <r>
      <rPr>
        <b/>
        <sz val="14"/>
        <color theme="1"/>
        <rFont val="Arial"/>
        <family val="2"/>
      </rPr>
      <t>BƯỚC 1 Chọn địa điểm, loại cây trồng và ngôn ngữ.</t>
    </r>
    <r>
      <rPr>
        <sz val="14"/>
        <color theme="1"/>
        <rFont val="Arial"/>
        <family val="2"/>
      </rPr>
      <t xml:space="preserve"> 
</t>
    </r>
    <r>
      <rPr>
        <sz val="14"/>
        <color theme="1"/>
        <rFont val="Arial"/>
        <family val="2"/>
      </rPr>
      <t>Trong tab đầu vào dữ liệu, bạn cần chọn khu vực (cấp lục địa), quốc gia và có thể cả tiểu vùng (trong quốc gia) của mình.</t>
    </r>
    <r>
      <rPr>
        <sz val="14"/>
        <color theme="1"/>
        <rFont val="Arial"/>
        <family val="2"/>
      </rPr>
      <t xml:space="preserve"> </t>
    </r>
    <r>
      <rPr>
        <sz val="14"/>
        <color theme="1"/>
        <rFont val="Arial"/>
        <family val="2"/>
      </rPr>
      <t>Ngoài ra, bạn cần chọn loại cây trồng trong trang trại của mình (cà phê, chè, chuối, ca cao).</t>
    </r>
    <r>
      <rPr>
        <sz val="14"/>
        <color theme="1"/>
        <rFont val="Arial"/>
        <family val="2"/>
      </rPr>
      <t xml:space="preserve">
</t>
    </r>
  </si>
  <si>
    <r>
      <rPr>
        <b/>
        <sz val="14"/>
        <color theme="1"/>
        <rFont val="Arial"/>
        <family val="2"/>
      </rPr>
      <t>Mục 1.</t>
    </r>
    <r>
      <rPr>
        <b/>
        <sz val="14"/>
        <color theme="1"/>
        <rFont val="Arial"/>
        <family val="2"/>
      </rPr>
      <t xml:space="preserve"> </t>
    </r>
    <r>
      <rPr>
        <b/>
        <sz val="14"/>
        <color theme="1"/>
        <rFont val="Arial"/>
        <family val="2"/>
      </rPr>
      <t>Tổng quan về mức độ rủi ro về khí hậu.</t>
    </r>
    <r>
      <rPr>
        <sz val="14"/>
        <color theme="1"/>
        <rFont val="Arial"/>
        <family val="2"/>
      </rPr>
      <t xml:space="preserve">
</t>
    </r>
    <r>
      <rPr>
        <sz val="14"/>
        <color theme="1"/>
        <rFont val="Arial"/>
        <family val="2"/>
      </rPr>
      <t>Trong phần này, bạn sẽ biết được mức độ rủi ro về khí hậu dựa trên các câu trả lời của bạn trong mục mức rủi ro và mức tác động trong tab số 2 (đầu vào dữ liệu).</t>
    </r>
  </si>
  <si>
    <r>
      <rPr>
        <b/>
        <sz val="14"/>
        <color theme="1"/>
        <rFont val="Arial"/>
        <family val="2"/>
      </rPr>
      <t>Tab số 2 (Đầu vào dữ liệu),</t>
    </r>
    <r>
      <rPr>
        <sz val="14"/>
        <color theme="1"/>
        <rFont val="Arial"/>
        <family val="2"/>
      </rPr>
      <t xml:space="preserve"> trong đó bạn sẽ nhập dữ liệu của mình (địa điểm, loại cây trồng và ngôn ngữ) và trả lời các câu hỏi cụ thể liên quan đến các tác động của biến đổi khí hậu, mức rủi ro và năng lực thích ứng của bạn</t>
    </r>
    <r>
      <rPr>
        <b/>
        <sz val="14"/>
        <color theme="1"/>
        <rFont val="Arial"/>
        <family val="2"/>
      </rPr>
      <t xml:space="preserve">
</t>
    </r>
  </si>
  <si>
    <r>
      <rPr>
        <b/>
        <sz val="14"/>
        <color theme="1"/>
        <rFont val="Arial"/>
        <family val="2"/>
      </rPr>
      <t>BƯỚC 2.</t>
    </r>
    <r>
      <rPr>
        <b/>
        <sz val="14"/>
        <color theme="1"/>
        <rFont val="Arial"/>
        <family val="2"/>
      </rPr>
      <t xml:space="preserve"> </t>
    </r>
    <r>
      <rPr>
        <b/>
        <sz val="14"/>
        <color theme="1"/>
        <rFont val="Arial"/>
        <family val="2"/>
      </rPr>
      <t>Trả lời các câu hỏi (có/không) liên quan đến mức rủi ro mà trang trại phải chịu các tác động của biến đổi khí hậu</t>
    </r>
    <r>
      <rPr>
        <sz val="14"/>
        <color theme="1"/>
        <rFont val="Arial"/>
        <family val="2"/>
      </rPr>
      <t xml:space="preserve">
Bạn sẽ phải trả lời 7 câu hỏi để xác định mức rủi ro mà trang trại phải chịu các tác động của Biến đổi Khí hậu.</t>
    </r>
    <r>
      <rPr>
        <sz val="14"/>
        <color theme="1"/>
        <rFont val="Arial"/>
        <family val="2"/>
      </rPr>
      <t xml:space="preserve"> </t>
    </r>
    <r>
      <rPr>
        <sz val="14"/>
        <color theme="1"/>
        <rFont val="Arial"/>
        <family val="2"/>
      </rPr>
      <t>Bạn cần trả lời “có hoặc không” cho những câu hỏi này.</t>
    </r>
    <r>
      <rPr>
        <sz val="14"/>
        <color theme="1"/>
        <rFont val="Arial"/>
        <family val="2"/>
      </rPr>
      <t xml:space="preserve"> </t>
    </r>
    <r>
      <rPr>
        <sz val="14"/>
        <color theme="1"/>
        <rFont val="Arial"/>
        <family val="2"/>
      </rPr>
      <t>Hãy chọn câu trả lời từ danh sách thả xuống.</t>
    </r>
    <r>
      <rPr>
        <sz val="14"/>
        <color theme="1"/>
        <rFont val="Arial"/>
        <family val="2"/>
      </rPr>
      <t xml:space="preserve">
</t>
    </r>
  </si>
  <si>
    <r>
      <rPr>
        <b/>
        <sz val="14"/>
        <color theme="1"/>
        <rFont val="Arial"/>
        <family val="2"/>
      </rPr>
      <t>Mục 2.</t>
    </r>
    <r>
      <rPr>
        <b/>
        <sz val="14"/>
        <color theme="1"/>
        <rFont val="Arial"/>
        <family val="2"/>
      </rPr>
      <t xml:space="preserve"> </t>
    </r>
    <r>
      <rPr>
        <b/>
        <sz val="14"/>
        <color theme="1"/>
        <rFont val="Arial"/>
        <family val="2"/>
      </rPr>
      <t>Tổng quan về năng lực thích ứng và mức độ chống chịu của trang trại với các tác động của biến đổi khí hậu.</t>
    </r>
    <r>
      <rPr>
        <sz val="14"/>
        <color theme="1"/>
        <rFont val="Arial"/>
        <family val="2"/>
      </rPr>
      <t xml:space="preserve">
</t>
    </r>
    <r>
      <rPr>
        <sz val="14"/>
        <color theme="1"/>
        <rFont val="Arial"/>
        <family val="2"/>
      </rPr>
      <t>Trong mục này, bạn sẽ nhận được đánh giá dưới dạng biểu đồ mạng nhện thể hiện mức độ chống chịu tổng thể của trang trại trước biến đổi khí hậu và năng lực thích ứng để ứng phó với biến đổi khí hậu.</t>
    </r>
    <r>
      <rPr>
        <sz val="14"/>
        <color theme="1"/>
        <rFont val="Arial"/>
        <family val="2"/>
      </rPr>
      <t xml:space="preserve"> </t>
    </r>
    <r>
      <rPr>
        <sz val="14"/>
        <color theme="1"/>
        <rFont val="Arial"/>
        <family val="2"/>
      </rPr>
      <t>Cơ sở cho những điểm số này là câu trả lời bạn đã cung cấp trong phần năng lực thích nghi ở tab số 2.</t>
    </r>
    <r>
      <rPr>
        <sz val="14"/>
        <color theme="1"/>
        <rFont val="Arial"/>
        <family val="2"/>
      </rPr>
      <t xml:space="preserve"> </t>
    </r>
    <r>
      <rPr>
        <sz val="14"/>
        <color theme="1"/>
        <rFont val="Arial"/>
        <family val="2"/>
      </rPr>
      <t>Năng lực thích ứng được chia thành các hạng mục trang trại, nước, đất, thảm thực vật tự nhiên và quản lý cây trồng.</t>
    </r>
    <r>
      <rPr>
        <sz val="14"/>
        <color theme="1"/>
        <rFont val="Arial"/>
        <family val="2"/>
      </rPr>
      <t xml:space="preserve"> </t>
    </r>
    <r>
      <rPr>
        <sz val="14"/>
        <color theme="1"/>
        <rFont val="Arial"/>
        <family val="2"/>
      </rPr>
      <t>Đánh giá này cho bạn thấy các lĩnh vực cần cải thiện.</t>
    </r>
    <r>
      <rPr>
        <sz val="14"/>
        <color theme="1"/>
        <rFont val="Arial"/>
        <family val="2"/>
      </rPr>
      <t xml:space="preserve">
</t>
    </r>
  </si>
  <si>
    <r>
      <rPr>
        <b/>
        <sz val="14"/>
        <color theme="1"/>
        <rFont val="Arial"/>
        <family val="2"/>
      </rPr>
      <t xml:space="preserve">Tab số 3 (Kết quả), </t>
    </r>
    <r>
      <rPr>
        <sz val="14"/>
        <color theme="1"/>
        <rFont val="Arial"/>
        <family val="2"/>
      </rPr>
      <t>trong đó bạn sẽ nhận được kết quả đánh giá</t>
    </r>
    <r>
      <rPr>
        <sz val="14"/>
        <color theme="1"/>
        <rFont val="Arial"/>
        <family val="2"/>
      </rPr>
      <t xml:space="preserve"> </t>
    </r>
  </si>
  <si>
    <r>
      <rPr>
        <b/>
        <sz val="14"/>
        <color theme="1"/>
        <rFont val="Arial"/>
        <family val="2"/>
      </rPr>
      <t>BƯỚC 3.</t>
    </r>
    <r>
      <rPr>
        <b/>
        <sz val="14"/>
        <color theme="1"/>
        <rFont val="Arial"/>
        <family val="2"/>
      </rPr>
      <t xml:space="preserve"> </t>
    </r>
    <r>
      <rPr>
        <b/>
        <sz val="14"/>
        <color theme="1"/>
        <rFont val="Arial"/>
        <family val="2"/>
      </rPr>
      <t>Trả lời các câu hỏi (có/không) liên quan đến mức tác động của biến đổi khí hậu</t>
    </r>
    <r>
      <rPr>
        <sz val="14"/>
        <color theme="1"/>
        <rFont val="Arial"/>
        <family val="2"/>
      </rPr>
      <t xml:space="preserve">
Bạn sẽ phải trả lời 7 câu hỏi để xác định mức tác động của Biến đổi Khí hậu.</t>
    </r>
    <r>
      <rPr>
        <sz val="14"/>
        <color theme="1"/>
        <rFont val="Arial"/>
        <family val="2"/>
      </rPr>
      <t xml:space="preserve"> </t>
    </r>
    <r>
      <rPr>
        <sz val="14"/>
        <color theme="1"/>
        <rFont val="Arial"/>
        <family val="2"/>
      </rPr>
      <t>Bạn cần trả lời “có hoặc không” cho những câu hỏi này.</t>
    </r>
    <r>
      <rPr>
        <sz val="14"/>
        <color theme="1"/>
        <rFont val="Arial"/>
        <family val="2"/>
      </rPr>
      <t xml:space="preserve"> </t>
    </r>
    <r>
      <rPr>
        <sz val="14"/>
        <color theme="1"/>
        <rFont val="Arial"/>
        <family val="2"/>
      </rPr>
      <t>Hãy chọn câu trả lời từ danh sách thả xuống.</t>
    </r>
    <r>
      <rPr>
        <sz val="14"/>
        <color theme="1"/>
        <rFont val="Arial"/>
        <family val="2"/>
      </rPr>
      <t xml:space="preserve">
</t>
    </r>
  </si>
  <si>
    <r>
      <rPr>
        <b/>
        <sz val="14"/>
        <color theme="1"/>
        <rFont val="Arial"/>
        <family val="2"/>
      </rPr>
      <t>Mục 3.</t>
    </r>
    <r>
      <rPr>
        <b/>
        <sz val="14"/>
        <color theme="1"/>
        <rFont val="Arial"/>
        <family val="2"/>
      </rPr>
      <t xml:space="preserve"> </t>
    </r>
    <r>
      <rPr>
        <b/>
        <sz val="14"/>
        <color theme="1"/>
        <rFont val="Arial"/>
        <family val="2"/>
      </rPr>
      <t>Hành động Giảm thiểu Rủi ro Chung</t>
    </r>
    <r>
      <rPr>
        <sz val="14"/>
        <color theme="1"/>
        <rFont val="Arial"/>
        <family val="2"/>
      </rPr>
      <t xml:space="preserve">
Trên cơ sở loại cây trồng đã chọn, bạn sẽ nhận được danh sách các hành động giảm thiểu rủi ro mà bạn có thể thực hiện để giúp trang trại thích ứng hiệu quả hơn với biến đổi khí hậu.</t>
    </r>
    <r>
      <rPr>
        <sz val="14"/>
        <color theme="1"/>
        <rFont val="Arial"/>
        <family val="2"/>
      </rPr>
      <t xml:space="preserve"> </t>
    </r>
    <r>
      <rPr>
        <sz val="14"/>
        <color theme="1"/>
        <rFont val="Arial"/>
        <family val="2"/>
      </rPr>
      <t>Danh sách này liệt kê các hành động chung cho bốn loại cây trồng khác nhau.</t>
    </r>
    <r>
      <rPr>
        <sz val="14"/>
        <color theme="1"/>
        <rFont val="Arial"/>
        <family val="2"/>
      </rPr>
      <t xml:space="preserve">
</t>
    </r>
  </si>
  <si>
    <r>
      <rPr>
        <b/>
        <sz val="14"/>
        <color theme="1"/>
        <rFont val="Arial"/>
        <family val="2"/>
      </rPr>
      <t>BƯỚC 4. Trả lời các câu hỏi (có / không) liên quan đến mức năng lực thích ứng của bạn với các tác động của Biến đổi khí hậu</t>
    </r>
    <r>
      <rPr>
        <sz val="14"/>
        <color theme="1"/>
        <rFont val="Arial"/>
        <family val="2"/>
      </rPr>
      <t xml:space="preserve">
Bạn sẽ phải trả lời một loạt các câu hỏi nhằm đánh giá mức năng lực thích ứng của trang trại với các tác động của Biến đổi Khí hậu. Mục này được chia thành các câu hỏi theo các khía cạnh cụ thể về đất, nước, thảm thực vật tự nhiên và cây trồng. 
</t>
    </r>
  </si>
  <si>
    <t>ĐẦU VÀO DỮ LIỆU</t>
  </si>
  <si>
    <t xml:space="preserve">Chọn loại cây trồng </t>
  </si>
  <si>
    <r>
      <rPr>
        <sz val="14"/>
        <color theme="1"/>
        <rFont val="Arial"/>
        <family val="2"/>
      </rPr>
      <t xml:space="preserve">Chọn </t>
    </r>
    <r>
      <rPr>
        <b/>
        <sz val="14"/>
        <color rgb="FF000000"/>
        <rFont val="Arial"/>
        <family val="2"/>
      </rPr>
      <t>loại cây trồng</t>
    </r>
    <r>
      <rPr>
        <sz val="14"/>
        <color rgb="FF000000"/>
        <rFont val="Arial"/>
        <family val="2"/>
      </rPr>
      <t xml:space="preserve"> từ danh sách thả xuống--&gt;</t>
    </r>
  </si>
  <si>
    <t>[CHỌN]</t>
  </si>
  <si>
    <t>Bước 2. Mức rủi ro</t>
  </si>
  <si>
    <t>Câu hỏi 1</t>
  </si>
  <si>
    <t xml:space="preserve">Mức rủi ro: </t>
  </si>
  <si>
    <t>Câu hỏi 2</t>
  </si>
  <si>
    <t>“tính chất và mức độ rủi ro một hệ thống có thể gặp phải những biến đổi khí hậu đáng kể”.</t>
  </si>
  <si>
    <t>Câu hỏi 3a</t>
  </si>
  <si>
    <t>Câu hỏi 3b</t>
  </si>
  <si>
    <t>Câu hỏi 4</t>
  </si>
  <si>
    <t>Câu hỏi 5</t>
  </si>
  <si>
    <t>Câu hỏi 6</t>
  </si>
  <si>
    <t>Bước 3. Mức tác động</t>
  </si>
  <si>
    <t>Câu hỏi 7</t>
  </si>
  <si>
    <t>Câu hỏi 8</t>
  </si>
  <si>
    <t xml:space="preserve">Mức tác động: </t>
  </si>
  <si>
    <t>Câu hỏi 9</t>
  </si>
  <si>
    <t>Câu hỏi 10</t>
  </si>
  <si>
    <t>Câu hỏi 11</t>
  </si>
  <si>
    <t>Câu hỏi 12</t>
  </si>
  <si>
    <t>Câu hỏi 13</t>
  </si>
  <si>
    <t>Bước 4. Năng lực thích ứng</t>
  </si>
  <si>
    <t>A. Quản lý Trang trại</t>
  </si>
  <si>
    <t>Thành phần</t>
  </si>
  <si>
    <t>Câu trả lời</t>
  </si>
  <si>
    <t>Bảng tính điểm</t>
  </si>
  <si>
    <t>Câu hỏi 14</t>
  </si>
  <si>
    <t>Bản đồ trang trại</t>
  </si>
  <si>
    <t>Gần như không dễ bị tác động, năng lực thích ứng tuyệt vời</t>
  </si>
  <si>
    <t>Câu hỏi 15</t>
  </si>
  <si>
    <t>Đánh giá mức độ dễ bị tác động</t>
  </si>
  <si>
    <t>Không dễ bị tác động, năng lực thích ứng cao</t>
  </si>
  <si>
    <t>Câu hỏi 16</t>
  </si>
  <si>
    <t>Mức độ dễ bị tác động trong thực tiễn</t>
  </si>
  <si>
    <t>Gần như không dễ bị tác động và năng lực thích ứng trung bình</t>
  </si>
  <si>
    <t>Câu hỏi 17</t>
  </si>
  <si>
    <t>Kế hoạch quản lý</t>
  </si>
  <si>
    <t>Mức độ dễ bị tác động trung bình và năng lực thích ứng trung bình</t>
  </si>
  <si>
    <t>Câu hỏi 18</t>
  </si>
  <si>
    <t>Đa dạng hóa thu nhập</t>
  </si>
  <si>
    <t>Mức độ dễ bị tác động trung bình và năng lực thích ứng thấp</t>
  </si>
  <si>
    <t>Câu hỏi 19</t>
  </si>
  <si>
    <t>Quản lý hồ sơ</t>
  </si>
  <si>
    <t>Dễ bị tác động và năng lực thích ứng thấp hơn</t>
  </si>
  <si>
    <t>Rất dễ bị tác động và năng lực thích ứng đáng báo động</t>
  </si>
  <si>
    <t>B. Quản lý Nguồn nước</t>
  </si>
  <si>
    <t>Cực kỳ dễ bị tác động và năng lực thích ứng thấp nghiêm trọng</t>
  </si>
  <si>
    <t>Câu hỏi 20</t>
  </si>
  <si>
    <t>Cơ sở hạ tầng thu gom nước</t>
  </si>
  <si>
    <t>Câu hỏi 21</t>
  </si>
  <si>
    <t>Hệ thống tưới tiêu</t>
  </si>
  <si>
    <t>Câu hỏi 22</t>
  </si>
  <si>
    <t xml:space="preserve">Bảo trì hệ thống tưới tiêu </t>
  </si>
  <si>
    <t>Câu hỏi 23</t>
  </si>
  <si>
    <t>Tối ưu hóa lượng nước tưới tiêu</t>
  </si>
  <si>
    <t>Câu hỏi 24a</t>
  </si>
  <si>
    <t>Hệ sinh thái thủy sinh</t>
  </si>
  <si>
    <t>Câu hỏi 24b</t>
  </si>
  <si>
    <t>Bảo vệ hệ sinh thái thủy sinh</t>
  </si>
  <si>
    <t>C. Bảo tồn đất</t>
  </si>
  <si>
    <t>Câu hỏi 25</t>
  </si>
  <si>
    <t>Sử dụng kết hợp phân bón hữu cơ</t>
  </si>
  <si>
    <t>Câu hỏi 26</t>
  </si>
  <si>
    <t>Cây phủ đất</t>
  </si>
  <si>
    <t>Câu hỏi 27</t>
  </si>
  <si>
    <t>Tủ gốc</t>
  </si>
  <si>
    <t>Câu hỏi 28</t>
  </si>
  <si>
    <t>Chiến lược bảo tồn đất</t>
  </si>
  <si>
    <t>Câu hỏi 29</t>
  </si>
  <si>
    <t xml:space="preserve">Kênh thoát nước </t>
  </si>
  <si>
    <t>D. Quản lý thảm thực vật tự nhiên trong trang trại</t>
  </si>
  <si>
    <t>Câu hỏi 30</t>
  </si>
  <si>
    <t>Kênh thoát nước</t>
  </si>
  <si>
    <t>Câu hỏi 31</t>
  </si>
  <si>
    <t>Bảo tồn thực bì bản địa</t>
  </si>
  <si>
    <t>Câu hỏi 32</t>
  </si>
  <si>
    <t>Hệ thống nông lâm kết hợp (nếu cây sống được dưới bóng che)</t>
  </si>
  <si>
    <t>Câu hỏi 33</t>
  </si>
  <si>
    <t>Quản lý hệ thống nông lâm kết hợp</t>
  </si>
  <si>
    <t>E. Quản lý cây trồng</t>
  </si>
  <si>
    <t>Câu hỏi 34</t>
  </si>
  <si>
    <t>Chọn giống cây trồng</t>
  </si>
  <si>
    <t>Câu hỏi 35</t>
  </si>
  <si>
    <t>Tạo hình tỉa cành cây trồng</t>
  </si>
  <si>
    <t>Câu hỏi 36</t>
  </si>
  <si>
    <t>Quản lý sâu hại và dịch bệnh</t>
  </si>
  <si>
    <t>Câu hỏi 37</t>
  </si>
  <si>
    <t>Sử dụng phân bón</t>
  </si>
  <si>
    <t>thông tin chung</t>
  </si>
  <si>
    <t>có</t>
  </si>
  <si>
    <t>chuối</t>
  </si>
  <si>
    <t>không</t>
  </si>
  <si>
    <t>ca cao</t>
  </si>
  <si>
    <t>một phần</t>
  </si>
  <si>
    <t>Không áp dụng</t>
  </si>
  <si>
    <t>cà phê</t>
  </si>
  <si>
    <t>chè</t>
  </si>
  <si>
    <t>Đây là trang kết quả của Đánh giá Rủi ro Chuyên sâu về Biến đổi Khí hậu.</t>
  </si>
  <si>
    <t>Nếu muốn in bản đánh giá của mình, bạn có thể in theo từng Kết quả. Hãy đảm bảo bạn chọn ô theo Kết quả mong muốn, sau đó đi tới “File” (Tệp) và nhấp vào “Print” (In). Đi tới Settings (Cài đặt), trong menu thả xuống đầu tiên, hãy chọn “Print Selection” (Tùy chọn In) và trong menu thả xuống dưới cùng, hãy chọn “Fit Sheet on One page” (Chỉnh Bảng tính vừa Một trang). Đối với Kết quả 2., hãy chọn in ở "Landscape Orientation” (Hướng Ngang).</t>
  </si>
  <si>
    <t>KẾT QUẢ 1.</t>
  </si>
  <si>
    <t>KẾT QUẢ 2.</t>
  </si>
  <si>
    <t>KẾT QUẢ 3.</t>
  </si>
  <si>
    <t>3.1 MỨC RỦI RO VỀ KHÍ HẬU</t>
  </si>
  <si>
    <t>NĂNG LỰC THÍCH ỨNG (Tổng thể)</t>
  </si>
  <si>
    <t>Hành động Giảm thiểu Rủi ro Chung</t>
  </si>
  <si>
    <t>MỨC</t>
  </si>
  <si>
    <t>Mức</t>
  </si>
  <si>
    <t xml:space="preserve">Rủi ro về Khí hậu </t>
  </si>
  <si>
    <t>HỆ SỐ CHỐNG CHỊU</t>
  </si>
  <si>
    <t>D. Quản lý Thảm thực vật Tự nhiên</t>
  </si>
  <si>
    <t>Các biện pháp này là các hành động cải thiện để giúp trang trại có khả năng chống chịu tốt hơn. Trên cơ sở trang trại, phương tiện và hoàn cảnh của bạn, hãy xác định những hành động phù hợp nhất với bạn.</t>
  </si>
  <si>
    <t>MỨC RỦI RO</t>
  </si>
  <si>
    <t>Gần như không có rủi ro về khí hậu
(Điểm từ 12 đến 14)</t>
  </si>
  <si>
    <t>Hệ số Chống chịu (điểm tối đa là 1) là điểm trung bình của các biện pháp hiện tại trong các hạng mục Trang trại, Nước, Đất, Thảm thực vật Tự nhiên và Quản lý cây trồng. Điểm càng cao thì trang trại càng có khả năng chống chịu tốt. Xem điểm của bạn ở mỗi hạng mục để xác định những điều bạn cần cải thiện. Năng lực thích ứng của trang trại là những cải thiện tiềm năng mà bạn có thể thực hiện, dựa trên hoàn cảnh của bạn.</t>
  </si>
  <si>
    <t>Giảm thiểu Rủi ro 1</t>
  </si>
  <si>
    <t>MỨC TÁC ĐỘNG</t>
  </si>
  <si>
    <t xml:space="preserve">
Rủi ro vè khí hậu thấp hơn
(Điểm từ 8 đến 12)</t>
  </si>
  <si>
    <t>Hệ số chống chịu</t>
  </si>
  <si>
    <t>Giảm thiểu Rủi ro 2</t>
  </si>
  <si>
    <r>
      <rPr>
        <b/>
        <sz val="11"/>
        <color rgb="FF000000"/>
        <rFont val="Arial"/>
        <family val="2"/>
      </rPr>
      <t xml:space="preserve">RỦI RO VỀ KHÍ HẬU HIỆN TẠI </t>
    </r>
    <r>
      <rPr>
        <b/>
        <sz val="11"/>
        <color theme="1"/>
        <rFont val="Arial"/>
        <family val="2"/>
      </rPr>
      <t xml:space="preserve">
(Màu sắc sẽ thay đổi theo điểm số, vui lòng không chỉnh sửa)</t>
    </r>
  </si>
  <si>
    <r>
      <rPr>
        <b/>
        <sz val="11"/>
        <color theme="1"/>
        <rFont val="Arial"/>
        <family val="2"/>
      </rPr>
      <t xml:space="preserve">Đối chiếu màu sắc với bảng này (hoặc sử dụng điểm số)
            </t>
    </r>
    <r>
      <rPr>
        <b/>
        <sz val="20"/>
        <color rgb="FF000000"/>
        <rFont val="Arial"/>
        <family val="2"/>
      </rPr>
      <t xml:space="preserve">  --&gt;</t>
    </r>
  </si>
  <si>
    <t>Rủi ro về khí hậu thấp
(Điểm từ 4 đến 8)</t>
  </si>
  <si>
    <t>Quản lý Trang trại</t>
  </si>
  <si>
    <t>Giảm thiểu Rủi ro 3</t>
  </si>
  <si>
    <t>Trên cơ sở câu trả lời của bạn cho các câu hỏi về Mức rủi ro và Mức tác động, bạn sẽ nhận được Điểm Rủi ro về Khí hậu với màu tương ứng. Điểm tối đa là 14 và điểm thấp nhất là -14. Chúng tôi muốn nhấn mạnh rằng điểm số này mang tính biểu thị và nhằm cho thấy mức độ liên quan của biến đổi khí hậu với trang trại nhưng không nên chỉ tập trung vào số điểm này mà còn phải tập trung vào nhận thức của bạn về các mối đe dọa của biến đổi khí hậu đối với hệ thống trang trại của bạn.</t>
  </si>
  <si>
    <t>Rủi ro về khí hậu Trung bình Thấp hơn
(Điểm từ 0 đến 4)</t>
  </si>
  <si>
    <t>Quản lý nguồn nước</t>
  </si>
  <si>
    <t>Giảm thiểu Rủi ro 4</t>
  </si>
  <si>
    <t xml:space="preserve">
Rủi ro về khí hậu Trung bình Cao hơn
(Điểm từ -4 đến 0)</t>
  </si>
  <si>
    <t>Quản lý Đất</t>
  </si>
  <si>
    <t>Giảm thiểu Rủi ro 5</t>
  </si>
  <si>
    <t>Rủi ro về khí hậu cao
(Điểm từ -8 đến -4)</t>
  </si>
  <si>
    <t>Quản lý thảm thực vật tự nhiên</t>
  </si>
  <si>
    <t>Giảm thiểu Rủi ro 6</t>
  </si>
  <si>
    <t>Rủi ro vè khí hậu cao hơn
(Điểm từ -12 đến -8)</t>
  </si>
  <si>
    <t>Quản lý Cây trồng</t>
  </si>
  <si>
    <t>Giảm thiểu Rủi ro 7</t>
  </si>
  <si>
    <t>Rủi ro về khí hậu nghiêm trọng / cực kỳ cao
(Điểm từ -14 đến -12)</t>
  </si>
  <si>
    <t>Giảm thiểu Rủi ro 8</t>
  </si>
  <si>
    <t>E. Quản lý Cây trồng</t>
  </si>
  <si>
    <t>Giảm thiểu Rủi ro 9</t>
  </si>
  <si>
    <t>Giảm thiểu Rủi ro 10</t>
  </si>
  <si>
    <t>Giảm thiểu Rủi ro 11</t>
  </si>
  <si>
    <t>Giảm thiểu Rủi ro 12</t>
  </si>
  <si>
    <t>C. Quản lý đất</t>
  </si>
  <si>
    <t>Cây trồng</t>
  </si>
  <si>
    <t>Câu hỏi</t>
  </si>
  <si>
    <t>Concate1</t>
  </si>
  <si>
    <t>Câu hỏi (Tra cứu 1)</t>
  </si>
  <si>
    <t>Concate2</t>
  </si>
  <si>
    <t>Câu trả lời (Tra cứu 2)</t>
  </si>
  <si>
    <t>Concat3</t>
  </si>
  <si>
    <t>Hành động giảm thiểu rủi ro (Tra cứu 3)</t>
  </si>
  <si>
    <t>Mức rủi ro</t>
  </si>
  <si>
    <t xml:space="preserve">Nhiệt độ có thay đổi trong 10 năm gần đây không? </t>
  </si>
  <si>
    <t>Mức tác động</t>
  </si>
  <si>
    <t xml:space="preserve">Bạn có quan sát thấy hiện tượng hoa và quả rụng nhiều hơn không? </t>
  </si>
  <si>
    <t>Bạn có quan sát thấy hiện tượng cây cối rụng lá nhiều hơn không?</t>
  </si>
  <si>
    <r>
      <rPr>
        <sz val="7"/>
        <color theme="1"/>
        <rFont val="Arial"/>
        <family val="2"/>
      </rPr>
      <t xml:space="preserve"> </t>
    </r>
    <r>
      <rPr>
        <sz val="11"/>
        <color theme="1"/>
        <rFont val="Arial"/>
        <family val="2"/>
      </rPr>
      <t>Trong 5 - 10 năm gần đây, thiệt hại trong hệ thống sản xuất do sâu hại và dịch bệnh gây ra có gia tăng không?</t>
    </r>
    <r>
      <rPr>
        <sz val="11"/>
        <color theme="1"/>
        <rFont val="Arial"/>
        <family val="2"/>
      </rPr>
      <t xml:space="preserve"> </t>
    </r>
  </si>
  <si>
    <t>Trên cơ sở đánh giá đất đai, cần xác định các khu vực dễ bị xói mòn và thực hiện các biện pháp bảo tồn đất như ruộng bậc thang, ruộng bậc thang riêng lẻ, che phủ đất, v.v.)</t>
  </si>
  <si>
    <t>Đất của khu vực sản xuất không được để lộ thiên lớp đất mặt mà phải được bảo vệ bằng các biện pháp như cây phủ đất và lớp tủ gốc để giảm hiện tượng xói mòn và mất chất dinh dưỡng, đồng thời tăng lượng dinh dưỡng và nước cho đất</t>
  </si>
  <si>
    <t>Thực hiện các biện pháp đa dạng hóa hệ thống sản xuất, ví dụ: bổ sung cây ăn quả, cây lấy gỗ và cây lương thực</t>
  </si>
  <si>
    <t>Nếu hệ thống sản xuất tiếp xúc trực tiếp với ánh nắng từ 6 giờ trở lên mỗi ngày, hãy cố tăng độ che phủ bóng râm đến ngưỡng tối ưu. Nếu có quá nhiều bóng râm, hãy thực hiện các hoạt động kiểm soát để bóng râm đạt ngưỡng tối ưu</t>
  </si>
  <si>
    <t xml:space="preserve"> Trong 5 - 10 năm gần đây, thiệt hại trong hệ thống sản xuất do sâu hại và dịch bệnh gây ra có gia tăng không? </t>
  </si>
  <si>
    <t>Thực hiện tạo hình tỉa cành phục hồi dần dần hoặc trồng cây mới dần dần. Nên chọn các cây mới phù hợp với khí hậu trong tương lai.</t>
  </si>
  <si>
    <t>Cải thiện quy trình giám sát sâu hại và dịch bệnh để đánh giá mức tác động của sâu hại và dịch bệnh đối với cây ca cao</t>
  </si>
  <si>
    <t xml:space="preserve">Năng suất có giảm trong những năm gần đây (5 - 10 năm) không? </t>
  </si>
  <si>
    <t>Tiếp tục thực hiện các biện pháp tạo hình tỉa cành</t>
  </si>
  <si>
    <t>Trồng lại những cây bị bệnh theo chiến lược Quản lý Dịch hại Tổng hợp (IPM)</t>
  </si>
  <si>
    <t>Sử dụng phân bón hữu cơ và các sản phẩm phụ có sẵn ở cấp trang trại và sau đó bổ sung phân bón vô cơ nếu vẫn thiếu chất dinh dưỡng.</t>
  </si>
  <si>
    <t xml:space="preserve">Hệ sinh thái thủy sinh bao quanh bởi vùng đệm ven sông với các tham số chiều rộng vùng đệm ven sông như sau (theo các yêu cầu trong tiêu chuẩn
</t>
  </si>
  <si>
    <t>Tăng độ che phủ của thảm thực vật tự nhiên trong trang trại để tăng tính đa dạng sinh học, các dịch vụ hệ sinh thái và khả năng chống chịu.</t>
  </si>
  <si>
    <t>Cân nhắc các tác động ở hiện tại và tương lai của hiện tượng Biến đổi Khí hậu khi phát triển các kế hoạch quản lý cây trồng và trang trại</t>
  </si>
  <si>
    <t>Năng lực thích ứng</t>
  </si>
  <si>
    <t>Trang trại có bản đồ (có thể là bản vẽ phác thảo) xác định các khu vực sản xuất, khu bảo tồn, hệ thống thủy sinh và các khu vực dễ bị tác động (lũ lụt, khu vực xói mòn, v.v.) không?</t>
  </si>
  <si>
    <t>Trên cơ sở đánh giá đất đai, cần xác định các khu vực dễ bị xói mòn và thực hiện các biện pháp bảo tồn đất (như ruộng bậc thang, ruộng bậc thang riêng lẻ, che phủ đất, v.v.)</t>
  </si>
  <si>
    <t>Tiếp tục bảo vệ các kênh thoát nước chính để tránh hiện tượng xói mòn và bảo vệ nguồn nước.</t>
  </si>
  <si>
    <t>Các rủi ro về khí hậu trong tương lai có được xác định cùng mức độ dễ bị tác động của trang trại không?</t>
  </si>
  <si>
    <t>Đất của khu vực sản xuất không được để lộ thiên lớp đất mặt mà phải được bảo vệ bằng các biện pháp như cây phủ đất và lớp tủ gốc để giảm hiện tượng xói mòn và mất chất dinh dưỡng, đồng thời tăng lượng dinh dưỡng và nước cho đất.</t>
  </si>
  <si>
    <t>Các biện pháp nông nghiệp có phù hợp để ứng phó với các yếu tố dễ bị khí hậu tác động đã xác định không?</t>
  </si>
  <si>
    <t>Đa dạng hóa là một yếu tố quan trọng của khả năng chống chịu. Cần tiếp tục đa dạng hóa các thành phần loài trong trang trại.</t>
  </si>
  <si>
    <t>Có kế hoạch quản lý cây trồng/trang trại tính đến các yếu tố dễ bị khí hậu tác động trong hiện tại và tương lai không?</t>
  </si>
  <si>
    <t>Nếu hệ thống sản xuất tiếp xúc trực tiếp với ánh nắng từ 6 giờ trở lên mỗi ngày, hãy cố gắng tăng độ che phủ bóng râm đến ngưỡng tối ưu. Nếu có quá nhiều bóng râm, hãy thực hiện các hoạt động kiểm soát để bóng râm đạt ngưỡng tối ưu</t>
  </si>
  <si>
    <t>Duy trì và/hoặc khôi phục các vùng đệm ven sông cạnh các hệ sinh thái thủy sinh</t>
  </si>
  <si>
    <t>Có chiến lược đa dạng hóa thu nhập không? (Ngang/dọc)</t>
  </si>
  <si>
    <t>Tuân thủ các biện pháp kiểm dịch thực vật để giảm thiểu nguy cơ nhiễm chủng nhiệt đới 4 (TR4). Trong trường hợp phát hiện lây nhiễm, hãy thực hiện theo kế hoạch dự phòng.</t>
  </si>
  <si>
    <t>Trang trại có hồ sơ quản lý hoạt động sản xuất, đầu vào nông nghiệp, dữ liệu thời tiết và những dữ liệu khác không</t>
  </si>
  <si>
    <t>Cải thiện quy trình giám sát sâu hại và dịch bệnh để đánh giá mức tác động của sâu hại và dịch bệnh đối với cây cà phê</t>
  </si>
  <si>
    <t>Cải thiện quy trình giám sát sâu hại và dịch bệnh để đánh giá mức tác động của sâu hại và dịch bệnh đối với cây chè</t>
  </si>
  <si>
    <t>Theo dõi và cập nhật kế hoạch IPM cho bệnh Đốm Lá chuối</t>
  </si>
  <si>
    <t xml:space="preserve">Trời có mưa thất thường trong những năm gần đây (5 - 10 năm) không? </t>
  </si>
  <si>
    <t>Trang trại có lắp đặt cơ sở hạ tầng thu gom nước mưa để phục vụ tưới tiêu và các mục đích khác không?</t>
  </si>
  <si>
    <t>Khi sử dụng thuốc bảo vệ thực vật, hãy tuân thủ các hướng dẫn xử lý thuốc bảo vệ thực vật.</t>
  </si>
  <si>
    <t>Trang trại của bạn có hệ thống tưới tiêu không? Nếu không áp dụng, hãy bỏ qua hai câu hỏi tiếp theo.</t>
  </si>
  <si>
    <t>Trồng lại những cây bị bệnh theo chiến lược IPM</t>
  </si>
  <si>
    <t>Hệ thống tưới tiêu có được kiểm tra và bảo trì định kỳ để tránh các tình trạng như rò rỉ không</t>
  </si>
  <si>
    <t xml:space="preserve">Hệ sinh thái thủy sinh bao quanh bởi vùng đệm ven sông với các tham số chiều rộng vùng đệm ven sông như sau (theo các yêu cầu trong tiêu chuẩn)
</t>
  </si>
  <si>
    <t>Hệ thống tưới tiêu có được thiết kế, bảo trì để tối ưu hóa năng suất cây trồng không? (điều kiện khí hậu, tình trạng thoát hơi nước của cây trồng ở các giai đoạn sinh trưởng khác nhau, loại đất)</t>
  </si>
  <si>
    <t>Gần trang trại có hệ sinh thái thủy sinh nào không?</t>
  </si>
  <si>
    <t>Các hệ sinh thái thủy sinh này có được bảo vệ thông qua các khu vực cấm sử dụng hóa chất không?</t>
  </si>
  <si>
    <t>Trang trại có sản xuất phân bón hữu cơ từ chất thải hữu cơ trong trang trại (đã qua xử lý) không?</t>
  </si>
  <si>
    <t>Đồn điền có cây phủ đất không?</t>
  </si>
  <si>
    <t>Lô đất có lớp phủ thực vật chết (lớp tủ gốc) không?</t>
  </si>
  <si>
    <t>Trang trại có kênh thoát nước không?</t>
  </si>
  <si>
    <t>Trang trại có chiến lược bảo tồn đất không? (ruộng bậc thang, ruộng bậc thang riêng lẻ, canh tác theo đường đồng mức, hàng rào thực vật sống, hàng rào thực vật chết)</t>
  </si>
  <si>
    <t>Câu hỏi 3</t>
  </si>
  <si>
    <t xml:space="preserve">Hiện tượng mưa kèm theo lũ lụt và sạt lở đất có gia tăng trong thời gian qua (5 - 10 năm) không? </t>
  </si>
  <si>
    <t>Trang trại có ít nhất 10% thảm thực vật tự nhiên không? (các hình thức đa dạng như hệ thống nông lâm kết hợp, đất không canh tác, trồng cây ở ranh giới, vùng đệm ven sông)</t>
  </si>
  <si>
    <t>Cây trồng chính có thuộc hệ thống nông lâm kết hợp không?</t>
  </si>
  <si>
    <t>Độ che phủ bóng râm trong các hệ thống nông lâm kết hợp có được quản lý theo các thông số tối ưu/được khuyến nghị về bóng che và đa dạng loài không?</t>
  </si>
  <si>
    <t>Các kênh thoát nước (chính/phụ) có được thảm thực vật tự nhiên che phủ không?</t>
  </si>
  <si>
    <t>Các giống có tiềm năng thích ứng có được cân nhắc cho những biến đổi khí hậu trong tương lai không?</t>
  </si>
  <si>
    <t>Cây trồng có được tạo hình tỉa cành thỏa đáng không?</t>
  </si>
  <si>
    <t>Trang trại có tuân thủ Kế hoạch Quản lý Sâu hại và Dịch bệnhTổng hợp không?</t>
  </si>
  <si>
    <t>Việc bón phân có hiệu quả không (đánh giá theo phân tích đất và cây trồng và nhu cầu dinh dưỡng của cây trồng)?</t>
  </si>
  <si>
    <t>Lượng mưa có tăng (trong 5 - 10 năm gần đây) không?</t>
  </si>
  <si>
    <t>Hiện tượng lũ lụt và sạt lở đất có gia tăng (trong 5 - 10 năm gần đây) không?</t>
  </si>
  <si>
    <r>
      <rPr>
        <sz val="7"/>
        <color theme="1"/>
        <rFont val="Arial"/>
        <family val="2"/>
      </rPr>
      <t xml:space="preserve"> </t>
    </r>
    <r>
      <rPr>
        <sz val="11"/>
        <color theme="1"/>
        <rFont val="Arial"/>
        <family val="2"/>
      </rPr>
      <t>Nguy cơ xảy ra bão và bão nhiệt đới có tăng không?</t>
    </r>
  </si>
  <si>
    <t xml:space="preserve"> Nguy cơ xảy ra bão và bão nhiệt đới có tăng không?</t>
  </si>
  <si>
    <r>
      <rPr>
        <sz val="7"/>
        <color theme="1"/>
        <rFont val="Arial"/>
        <family val="2"/>
      </rPr>
      <t xml:space="preserve"> </t>
    </r>
    <r>
      <rPr>
        <sz val="11"/>
        <color theme="1"/>
        <rFont val="Arial"/>
        <family val="2"/>
      </rPr>
      <t>Tình trạng hạn hán, giảm hoặc thiếu nguồn cấp nước có xảy ra trong thời gian qua (5 - 10 năm gần đây) không?</t>
    </r>
    <r>
      <rPr>
        <sz val="11"/>
        <color theme="1"/>
        <rFont val="Arial"/>
        <family val="2"/>
      </rPr>
      <t xml:space="preserve"> </t>
    </r>
  </si>
  <si>
    <t xml:space="preserve"> Tình trạng hạn hán, giảm hoặc thiếu nguồn cấp nước có xảy ra trong thời gian qua (5 - 10 năm gần đây) không? </t>
  </si>
  <si>
    <t>Cường độ và tần suất của các đợt nắng nóng trong những năm gần đây (5 hoặc 10 năm) có tăng không?</t>
  </si>
  <si>
    <t>Cường độ và tần suất của các cơn gió/bão trong những năm gần đây (5 hoặc 10 năm) có tăng không?</t>
  </si>
  <si>
    <t xml:space="preserve">Hầu hết đất trong khu vực sản xuất và đất có mục đích sử dụng khác trong trang trại có dấu hiệu bị xói mòn không? </t>
  </si>
  <si>
    <t>Độ phì nhiêu của đất có giảm trong 5 - 10 năm gần đây không?</t>
  </si>
  <si>
    <r>
      <rPr>
        <sz val="7"/>
        <color theme="1"/>
        <rFont val="Arial"/>
        <family val="2"/>
      </rPr>
      <t xml:space="preserve"> </t>
    </r>
    <r>
      <rPr>
        <sz val="11"/>
        <color theme="1"/>
        <rFont val="Arial"/>
        <family val="2"/>
      </rPr>
      <t>Bạn có phát hiện thấy bất kỳ phản ứng sinh lý thực vật bất thường nào như ra hoa không đều không?</t>
    </r>
    <r>
      <rPr>
        <sz val="11"/>
        <color theme="1"/>
        <rFont val="Arial"/>
        <family val="2"/>
      </rPr>
      <t xml:space="preserve"> </t>
    </r>
  </si>
  <si>
    <r>
      <rPr>
        <sz val="7"/>
        <color theme="1"/>
        <rFont val="Arial"/>
        <family val="2"/>
      </rPr>
      <t xml:space="preserve"> </t>
    </r>
    <r>
      <rPr>
        <sz val="11"/>
        <color theme="1"/>
        <rFont val="Arial"/>
        <family val="2"/>
      </rPr>
      <t>Bạn có phát hiện thấy bất kỳ phản ứng sinh lý thực vật bất thường nào như ra hoa không đều không?</t>
    </r>
  </si>
  <si>
    <t xml:space="preserve"> Bạn có phát hiện thấy bất kỳ phản ứng sinh lý thực vật bất thường nào như ra hoa không đều không? </t>
  </si>
  <si>
    <t>Cải thiện quy trình giám sát sâu hại và dịch bệnh để đánh giá mức tác động của sâu hại và dịch bệnh đối với cây trồng hoặc cây cối</t>
  </si>
  <si>
    <t>Bạn có quan sát thấy hiện tượng cây cối rụng lá (rụng lá tự nhiên) nhiều hơn không?</t>
  </si>
  <si>
    <r>
      <rPr>
        <sz val="7"/>
        <color theme="1"/>
        <rFont val="Arial"/>
        <family val="2"/>
      </rPr>
      <t xml:space="preserve"> </t>
    </r>
    <r>
      <rPr>
        <sz val="11"/>
        <color theme="1"/>
        <rFont val="Arial"/>
        <family val="2"/>
      </rPr>
      <t>Trong 5 - 10 năm gần đây, thiệt hại trong hệ thống sản xuất (trong trang trại) do sâu hại và dịch bệnh gây ra có gia tăng không?</t>
    </r>
    <r>
      <rPr>
        <sz val="11"/>
        <color theme="1"/>
        <rFont val="Arial"/>
        <family val="2"/>
      </rPr>
      <t xml:space="preserve"> </t>
    </r>
  </si>
  <si>
    <t xml:space="preserve"> Trong 5 - 10 năm gần đây, thiệt hại trong hệ thống sản xuất (trong trang trại) do sâu hại và dịch bệnh gây ra có gia tăng không? </t>
  </si>
  <si>
    <t xml:space="preserve">Năng suất có giảm trong những năm gần đây (5 - 10 năm) do biến đổi khí hậu không? </t>
  </si>
  <si>
    <t xml:space="preserve">Năng suất có giảm trong những năm gần đây (5 - 10 năm) do biến đổi khí hậu không?  </t>
  </si>
  <si>
    <t xml:space="preserve">Trời có mưa thất thường (kiểu mưa có thay đổi) trong những năm gần đây (5 - 10 năm) không? </t>
  </si>
  <si>
    <t>Bạn có sử dụng cơ sở hạ tầng thu gom nước mưa để phục vụ tưới tiêu và các mục đích khác không?</t>
  </si>
  <si>
    <t>Nếu có thì hệ thống tưới tiêu có được kiểm tra và bảo trì định kỳ để tránh các tình trạng như rò rỉ không</t>
  </si>
  <si>
    <t>Nếu có thì hệ thống tưới tiêu có được thiết kế, bảo trì để tối ưu hóa năng suất cây trồng không? (điều kiện khí hậu, tình trạng thoát hơi nước của cây trồng ở các giai đoạn sinh trưởng khác nhau, loại đất)</t>
  </si>
  <si>
    <t>Các hệ sinh thái thủy sinh này có được bảo vệ thông qua các khu vực cấm sử dụng hóa chất không (không bao gồm thảm thực vật ven sông, luống canh tác cấm sử dụng hóa chất)?</t>
  </si>
  <si>
    <t>Giảm thiểu Rủi ro 13</t>
  </si>
  <si>
    <t>Trang trại có sản xuất phân bón hữu cơ từ chất thải hữu cơ trong trang trại (đã qua xử lý) không? Chọn một phần nếu chỉ được áp dụng cho một phần chứ không phải toàn bộ trang trại.</t>
  </si>
  <si>
    <t>Lô đất có lớp phủ thực vật chết (lớp tủ gốc, thân, lá cỏ dại hoặc thân, cành, lá sau khi tạo hình tỉa cành) không?</t>
  </si>
  <si>
    <t>Trang trại có các kênh thoát nước (hệ thống thoát nước hoặc hào rãnh) không?</t>
  </si>
  <si>
    <t>Trang trại có ít nhất 10% thảm thực vật tự nhiên không? (các hình thức đa dạng như đất không canh tác, phân mảnh rừng, trồng cây ở ranh giới, vùng đệm ven sông)</t>
  </si>
  <si>
    <t>Cây trồng chính có thuộc hệ thống nông lâm kết hợp không (ví dụ: trồng cây che bóng hoặc cây ăn quả, cọ, tre trên cùng mảnh đất với cây trồng chính)?</t>
  </si>
  <si>
    <t>Các kênh thoát nước (chính/phụ) có được thảm thực vật tự nhiên che phủ không? (nếu không có kênh thoát nước, hãy chọn không áp dụng)</t>
  </si>
  <si>
    <t>Trang trại có áp dụng các biện pháp quản lý sâu hại và dịch bệnh tổng hợp không?</t>
  </si>
  <si>
    <t>Việc bón phân có hiệu quả không (đánh giá theo phân tích đất và/hoặc cây trồng và nhu cầu dinh dưỡng của cây trồng)?</t>
  </si>
  <si>
    <t>Các cơn bão và bão nhiệt đới có gia tăng (trong 5 - 10 năm gần đây) không?</t>
  </si>
  <si>
    <t>Tình trạng hạn hán hoặc khan hiếm nước có diễn ra thường xuyên hơn và/hoặc nghiêm trọng hơn trong những năm gần đây (5 - 10 năm) không?</t>
  </si>
  <si>
    <t>Cường độ và tần suất của các đợt nắng nóng (nhiệt độ cao hơn bình thường, trong nhiều ngày liên tiếp) có gia tăng trong những năm gần đây (5 hoặc 10 năm) không?</t>
  </si>
  <si>
    <t xml:space="preserve">Hầu hết đất trong khu vực sản xuất và đất có mục đích sử dụng khác trong trang trại có dấu hiệu bị xói mòn (đất không được che phủ, nứt nẻ hoặc mất lớp đất mặt) không? </t>
  </si>
  <si>
    <t>Nhiệt độ có thay đổi trong 10 năm gần đây không? có</t>
  </si>
  <si>
    <t>Nhiệt độ có thay đổi trong 10 năm gần đây không? không</t>
  </si>
  <si>
    <t>Bạn có quan sát thấy hiện tượng hoa và quả rụng nhiều hơn không? có</t>
  </si>
  <si>
    <t>Bạn có quan sát thấy hiện tượng hoa và quả rụng nhiều hơn không? không</t>
  </si>
  <si>
    <t>Bạn có quan sát thấy hiện tượng cây cối rụng lá (rụng lá tự nhiên) nhiều hơn không? có</t>
  </si>
  <si>
    <t>Bạn có quan sát thấy hiện tượng cây cối rụng lá (rụng lá tự nhiên) nhiều hơn không? không</t>
  </si>
  <si>
    <t xml:space="preserve"> Trong 5 - 10 năm gần đây, thiệt hại trong hệ thống sản xuất (trong trang trại) do sâu hại và dịch bệnh gây ra có gia tăng không? có</t>
  </si>
  <si>
    <t xml:space="preserve"> Trong 5 - 10 năm gần đây, thiệt hại trong hệ thống sản xuất (trong trang trại) do sâu hại và dịch bệnh gây ra có gia tăng không? không</t>
  </si>
  <si>
    <t>Năng suất có giảm trong những năm gần đây (5 - 10 năm) do biến đổi khí hậu không? có</t>
  </si>
  <si>
    <t>ca cao có</t>
  </si>
  <si>
    <t>Năng suất có giảm trong những năm gần đây (5 - 10 năm) do biến đổi khí hậu không? không</t>
  </si>
  <si>
    <t>ca cao không</t>
  </si>
  <si>
    <t>Trang trại có bản đồ (có thể là bản vẽ phác thảo) xác định các khu vực sản xuất, khu bảo tồn, hệ thống thủy sinh và các khu vực dễ bị tác động (lũ lụt, khu vực xói mòn, v.v.) không? Giảm thiểu Rủi ro 1</t>
  </si>
  <si>
    <t>Các rủi ro về khí hậu trong tương lai có được xác định cùng mức độ dễ bị tác động của trang trại không? Giảm thiểu Rủi ro 2</t>
  </si>
  <si>
    <t>Các biện pháp nông nghiệp có phù hợp để ứng phó với các yếu tố dễ bị khí hậu tác động đã xác định không? Giảm thiểu Rủi ro 3</t>
  </si>
  <si>
    <t>Có kế hoạch quản lý cây trồng/trang trại tính đến các yếu tố dễ bị khí hậu tác động trong hiện tại và tương lai không? Giảm thiểu Rủi ro 4</t>
  </si>
  <si>
    <t>Có chiến lược đa dạng hóa thu nhập không? (Ngang/dọc) Giảm thiểu Rủi ro 5</t>
  </si>
  <si>
    <t>Có hồ sơ quản lý hoạt động sản xuất, đầu vào nông nghiệp, dữ liệu thời tiết và những dữ liệu khác không Giảm thiểu Rủi ro 6</t>
  </si>
  <si>
    <t>Trời có mưa thất thường (kiểu mưa có thay đổi) trong những năm gần đây (5 - 10 năm) không? có</t>
  </si>
  <si>
    <t>Trời có mưa thất thường (kiểu mưa có thay đổi) trong những năm gần đây (5 - 10 năm) không? không</t>
  </si>
  <si>
    <t>Bạn có sử dụng cơ sở hạ tầng thu gom nước mưa để phục vụ tưới tiêu và các mục đích khác không? Giảm thiểu Rủi ro 7</t>
  </si>
  <si>
    <t>ca cao Giảm thiểu Rủi ro 7</t>
  </si>
  <si>
    <t>Trang trại của bạn có hệ thống tưới tiêu không? Nếu không áp dụng, hãy bỏ qua hai câu hỏi tiếp theo. Giảm thiểu Rủi ro 8</t>
  </si>
  <si>
    <t>ca cao Giảm thiểu Rủi ro 8</t>
  </si>
  <si>
    <t>Nếu có thì hệ thống tưới tiêu có được kiểm tra và bảo trì định kỳ để tránh các tình trạng như rò rỉ không Giảm thiểu Rủi ro 9</t>
  </si>
  <si>
    <t>Nếu có thì hệ thống tưới tiêu có được thiết kế, bảo trì để tối ưu hóa năng suất cây trồng không? (điều kiện khí hậu, tình trạng thoát hơi nước của cây trồng ở các giai đoạn sinh trưởng khác nhau, loại đất) Giảm thiểu Rủi ro 10</t>
  </si>
  <si>
    <t>Gần trang trại có hệ sinh thái thủy sinh nào không? Giảm thiểu Rủi ro 11</t>
  </si>
  <si>
    <t>Các hệ sinh thái thủy sinh này có được bảo vệ thông qua các khu vực cấm sử dụng hóa chất không (không bao gồm thảm thực vật ven sông, luống canh tác cấm sử dụng hóa chất)? Giảm thiểu Rủi ro 12</t>
  </si>
  <si>
    <t>Trang trại có sản xuất phân bón hữu cơ từ chất thải hữu cơ trong trang trại (đã qua xử lý) không? Giảm thiểu Rủi ro 13</t>
  </si>
  <si>
    <t>Hiện tượng mưa kèm theo lũ lụt và sạt lở đất có gia tăng trong thời gian qua (5 - 10 năm) không? có</t>
  </si>
  <si>
    <t>Hiện tượng mưa kèm theo lũ lụt và sạt lở đất có gia tăng trong thời gian qua (5 - 10 năm) không? không</t>
  </si>
  <si>
    <t>Lượng mưa có tăng (trong 5 - 10 năm gần đây) không? có</t>
  </si>
  <si>
    <t>Lượng mưa có tăng (trong 5 - 10 năm gần đây) không? không</t>
  </si>
  <si>
    <t>Hiện tượng lũ lụt và sạt lở đất có gia tăng (trong 5 - 10 năm gần đây) không? có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</si>
</sst>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Arial"/>
    </font>
    <font>
      <b/>
      <sz val="11"/>
      <color theme="1"/>
      <name val="Arial"/>
      <family val="2"/>
    </font>
    <font>
      <sz val="10"/>
      <name val="Arial"/>
      <family val="2"/>
    </font>
    <font>
      <b/>
      <sz val="12"/>
      <color theme="1"/>
      <name val="Arial"/>
      <family val="2"/>
    </font>
    <font>
      <b/>
      <sz val="11"/>
      <name val="Arial"/>
      <family val="2"/>
    </font>
    <font>
      <sz val="7"/>
      <color theme="1"/>
      <name val="Arial"/>
      <family val="2"/>
    </font>
    <font>
      <b/>
      <sz val="14"/>
      <color theme="1"/>
      <name val="Arial"/>
      <family val="2"/>
    </font>
    <font>
      <b/>
      <sz val="20"/>
      <color theme="1"/>
      <name val="Arial"/>
      <family val="2"/>
    </font>
    <font>
      <b/>
      <sz val="22"/>
      <color theme="1"/>
      <name val="Arial"/>
      <family val="2"/>
    </font>
    <font>
      <b/>
      <sz val="16"/>
      <color theme="1"/>
      <name val="Arial"/>
      <family val="2"/>
    </font>
    <font>
      <b/>
      <sz val="18"/>
      <color theme="1"/>
      <name val="Arial"/>
      <family val="2"/>
    </font>
    <font>
      <i/>
      <sz val="11"/>
      <color theme="1"/>
      <name val="Arial"/>
      <family val="2"/>
    </font>
    <font>
      <sz val="14"/>
      <color theme="1"/>
      <name val="Arial"/>
      <family val="2"/>
    </font>
    <font>
      <sz val="14"/>
      <name val="Arial"/>
      <family val="2"/>
    </font>
    <font>
      <sz val="11"/>
      <name val="Arial"/>
      <family val="2"/>
    </font>
    <font>
      <i/>
      <sz val="14"/>
      <name val="Arial"/>
      <family val="2"/>
    </font>
    <font>
      <b/>
      <sz val="20"/>
      <name val="Arial"/>
      <family val="2"/>
    </font>
    <font>
      <sz val="20"/>
      <color theme="1"/>
      <name val="Arial"/>
      <family val="2"/>
    </font>
    <font>
      <b/>
      <sz val="28"/>
      <color theme="1"/>
      <name val="Arial"/>
      <family val="2"/>
    </font>
    <font>
      <b/>
      <sz val="36"/>
      <color rgb="FF175259"/>
      <name val="Arial"/>
      <family val="2"/>
    </font>
    <font>
      <b/>
      <sz val="20"/>
      <color rgb="FFF53D1C"/>
      <name val="Arial"/>
      <family val="2"/>
    </font>
    <font>
      <i/>
      <sz val="14"/>
      <color rgb="FF94BA29"/>
      <name val="Arial"/>
      <family val="2"/>
    </font>
    <font>
      <sz val="11"/>
      <color rgb="FF94BA29"/>
      <name val="Arial"/>
      <family val="2"/>
    </font>
    <font>
      <sz val="10"/>
      <color theme="1"/>
      <name val="Arial"/>
      <family val="2"/>
    </font>
    <font>
      <sz val="10"/>
      <color rgb="FF1A52C2"/>
      <name val="Arial"/>
      <family val="2"/>
    </font>
    <font>
      <b/>
      <sz val="10"/>
      <color theme="1"/>
      <name val="Arial"/>
      <family val="2"/>
    </font>
    <font>
      <sz val="9"/>
      <color theme="1"/>
      <name val="Arial"/>
      <family val="2"/>
    </font>
    <font>
      <sz val="9"/>
      <color rgb="FF000000"/>
      <name val="Arial"/>
      <family val="2"/>
    </font>
    <font>
      <i/>
      <sz val="9"/>
      <color theme="1"/>
      <name val="Arial"/>
      <family val="2"/>
    </font>
    <font>
      <sz val="8"/>
      <name val="Arial"/>
      <family val="2"/>
    </font>
    <font>
      <sz val="12"/>
      <color theme="1"/>
      <name val="Arial"/>
      <family val="2"/>
    </font>
    <font>
      <b/>
      <sz val="28"/>
      <name val="Arial"/>
      <family val="2"/>
    </font>
    <font>
      <i/>
      <sz val="12"/>
      <color theme="1"/>
      <name val="Arial"/>
      <family val="2"/>
    </font>
    <font>
      <sz val="11"/>
      <color theme="1"/>
      <name val="Arial"/>
      <family val="2"/>
    </font>
    <font>
      <b/>
      <sz val="11"/>
      <color theme="0"/>
      <name val="Arial"/>
      <family val="2"/>
    </font>
    <font>
      <sz val="14"/>
      <color rgb="FF000000"/>
      <name val="Arial"/>
      <family val="2"/>
    </font>
    <font>
      <b/>
      <sz val="14"/>
      <color rgb="FF000000"/>
      <name val="Arial"/>
      <family val="2"/>
    </font>
    <font>
      <b/>
      <sz val="11"/>
      <color rgb="FF000000"/>
      <name val="Arial"/>
      <family val="2"/>
    </font>
    <font>
      <b/>
      <sz val="20"/>
      <color rgb="FF000000"/>
      <name val="Arial"/>
      <family val="2"/>
    </font>
    <font>
      <sz val="11"/>
      <color theme="0"/>
      <name val="Arial"/>
      <family val="2"/>
    </font>
  </fonts>
  <fills count="28">
    <fill>
      <patternFill patternType="none"/>
    </fill>
    <fill>
      <patternFill patternType="gray125"/>
    </fill>
    <fill>
      <patternFill patternType="solid">
        <fgColor theme="9"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theme="7" tint="0.59999389629810485"/>
        <bgColor indexed="64"/>
      </patternFill>
    </fill>
    <fill>
      <patternFill patternType="solid">
        <fgColor theme="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BFBFBF"/>
        <bgColor indexed="64"/>
      </patternFill>
    </fill>
    <fill>
      <patternFill patternType="solid">
        <fgColor theme="4" tint="0.79998168889431442"/>
        <bgColor theme="4" tint="0.79998168889431442"/>
      </patternFill>
    </fill>
    <fill>
      <patternFill patternType="solid">
        <fgColor theme="4"/>
        <bgColor theme="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s>
  <cellStyleXfs count="3">
    <xf numFmtId="0" fontId="0" fillId="0" borderId="0"/>
    <xf numFmtId="0" fontId="2" fillId="0" borderId="0"/>
    <xf numFmtId="0" fontId="33" fillId="0" borderId="0"/>
  </cellStyleXfs>
  <cellXfs count="221">
    <xf numFmtId="0" fontId="0" fillId="0" borderId="0" xfId="0"/>
    <xf numFmtId="0" fontId="0" fillId="0" borderId="0" xfId="0" applyAlignment="1">
      <alignment wrapText="1"/>
    </xf>
    <xf numFmtId="0" fontId="1" fillId="6" borderId="0" xfId="0" applyFont="1" applyFill="1" applyAlignment="1">
      <alignment wrapText="1"/>
    </xf>
    <xf numFmtId="0" fontId="0" fillId="0" borderId="0" xfId="0" applyAlignment="1">
      <alignment vertical="center" wrapText="1"/>
    </xf>
    <xf numFmtId="0" fontId="5" fillId="0" borderId="0" xfId="0" applyFont="1" applyAlignment="1">
      <alignment vertical="center" wrapText="1"/>
    </xf>
    <xf numFmtId="0" fontId="0" fillId="0" borderId="7" xfId="0" applyBorder="1" applyAlignment="1">
      <alignment vertical="center" wrapText="1"/>
    </xf>
    <xf numFmtId="0" fontId="0" fillId="0" borderId="15" xfId="0" applyBorder="1"/>
    <xf numFmtId="0" fontId="0" fillId="0" borderId="16" xfId="0" applyBorder="1"/>
    <xf numFmtId="0" fontId="1" fillId="15" borderId="0" xfId="0" applyFont="1" applyFill="1"/>
    <xf numFmtId="0" fontId="1" fillId="18" borderId="0" xfId="0" applyFont="1" applyFill="1"/>
    <xf numFmtId="0" fontId="1" fillId="18" borderId="14" xfId="0" applyFont="1" applyFill="1" applyBorder="1"/>
    <xf numFmtId="0" fontId="1" fillId="6" borderId="0" xfId="0" applyFont="1" applyFill="1"/>
    <xf numFmtId="0" fontId="0" fillId="0" borderId="17" xfId="0" applyBorder="1" applyAlignment="1">
      <alignment horizontal="left" vertical="center" wrapText="1"/>
    </xf>
    <xf numFmtId="0" fontId="0" fillId="17" borderId="1" xfId="0" applyFill="1" applyBorder="1" applyAlignment="1">
      <alignment horizontal="center" vertical="center" wrapText="1"/>
    </xf>
    <xf numFmtId="0" fontId="1" fillId="0" borderId="9" xfId="0" applyFont="1" applyBorder="1" applyAlignment="1">
      <alignment vertical="center" wrapText="1"/>
    </xf>
    <xf numFmtId="0" fontId="8" fillId="19" borderId="23" xfId="0" applyFont="1" applyFill="1" applyBorder="1" applyAlignment="1">
      <alignment vertical="center" wrapText="1"/>
    </xf>
    <xf numFmtId="0" fontId="8" fillId="14" borderId="23" xfId="0" applyFont="1" applyFill="1" applyBorder="1" applyAlignment="1">
      <alignment wrapText="1"/>
    </xf>
    <xf numFmtId="0" fontId="8" fillId="8" borderId="23" xfId="0" applyFont="1" applyFill="1" applyBorder="1" applyAlignment="1">
      <alignment wrapText="1"/>
    </xf>
    <xf numFmtId="0" fontId="8" fillId="2" borderId="17" xfId="0" applyFont="1" applyFill="1" applyBorder="1" applyAlignment="1">
      <alignment wrapText="1"/>
    </xf>
    <xf numFmtId="0" fontId="8" fillId="2" borderId="18" xfId="0" applyFont="1" applyFill="1" applyBorder="1" applyAlignment="1">
      <alignment wrapText="1"/>
    </xf>
    <xf numFmtId="0" fontId="8" fillId="2" borderId="19" xfId="0" applyFont="1" applyFill="1" applyBorder="1" applyAlignment="1">
      <alignment wrapText="1"/>
    </xf>
    <xf numFmtId="0" fontId="6" fillId="19" borderId="24" xfId="0" applyFont="1" applyFill="1" applyBorder="1" applyAlignment="1">
      <alignment vertical="center" wrapText="1"/>
    </xf>
    <xf numFmtId="0" fontId="6" fillId="19" borderId="25" xfId="0" applyFont="1" applyFill="1" applyBorder="1" applyAlignment="1">
      <alignment vertical="center" wrapText="1"/>
    </xf>
    <xf numFmtId="0" fontId="12" fillId="14" borderId="24" xfId="0" applyFont="1" applyFill="1" applyBorder="1" applyAlignment="1">
      <alignment vertical="top" wrapText="1"/>
    </xf>
    <xf numFmtId="0" fontId="12" fillId="14" borderId="25" xfId="0" applyFont="1" applyFill="1" applyBorder="1" applyAlignment="1">
      <alignment vertical="top" wrapText="1"/>
    </xf>
    <xf numFmtId="0" fontId="12" fillId="8" borderId="24" xfId="0" applyFont="1" applyFill="1" applyBorder="1" applyAlignment="1">
      <alignment vertical="top" wrapText="1"/>
    </xf>
    <xf numFmtId="0" fontId="12" fillId="8" borderId="25" xfId="0" applyFont="1" applyFill="1" applyBorder="1" applyAlignment="1">
      <alignment vertical="top" wrapText="1"/>
    </xf>
    <xf numFmtId="0" fontId="13" fillId="4" borderId="26" xfId="0" applyFont="1" applyFill="1" applyBorder="1" applyAlignment="1">
      <alignment horizontal="left" vertical="center" wrapText="1"/>
    </xf>
    <xf numFmtId="0" fontId="14" fillId="4" borderId="18" xfId="0" applyFont="1" applyFill="1" applyBorder="1" applyAlignment="1">
      <alignment horizontal="left" vertical="center" wrapText="1"/>
    </xf>
    <xf numFmtId="0" fontId="9" fillId="8" borderId="6" xfId="0" applyFont="1" applyFill="1" applyBorder="1"/>
    <xf numFmtId="0" fontId="0" fillId="8" borderId="7" xfId="0" applyFill="1" applyBorder="1"/>
    <xf numFmtId="0" fontId="9" fillId="8" borderId="7" xfId="0" applyFont="1" applyFill="1" applyBorder="1"/>
    <xf numFmtId="0" fontId="9" fillId="20" borderId="6" xfId="0" applyFont="1" applyFill="1" applyBorder="1"/>
    <xf numFmtId="0" fontId="0" fillId="20" borderId="7" xfId="0" applyFill="1" applyBorder="1"/>
    <xf numFmtId="0" fontId="4" fillId="17" borderId="14" xfId="0" applyFont="1" applyFill="1" applyBorder="1" applyAlignment="1">
      <alignment horizontal="left" vertical="center" wrapText="1"/>
    </xf>
    <xf numFmtId="0" fontId="16" fillId="17" borderId="15" xfId="0" applyFont="1" applyFill="1" applyBorder="1" applyAlignment="1">
      <alignment horizontal="center" vertical="center" wrapText="1"/>
    </xf>
    <xf numFmtId="0" fontId="15" fillId="17" borderId="15" xfId="0" applyFont="1" applyFill="1" applyBorder="1" applyAlignment="1">
      <alignment horizontal="center" vertical="center" wrapText="1"/>
    </xf>
    <xf numFmtId="0" fontId="4" fillId="17" borderId="15" xfId="0" applyFont="1" applyFill="1" applyBorder="1" applyAlignment="1">
      <alignment horizontal="left" vertical="center" wrapText="1"/>
    </xf>
    <xf numFmtId="0" fontId="4" fillId="17" borderId="16" xfId="0" applyFont="1" applyFill="1" applyBorder="1" applyAlignment="1">
      <alignment horizontal="left" vertical="center" wrapText="1"/>
    </xf>
    <xf numFmtId="0" fontId="1" fillId="19" borderId="6" xfId="0" applyFont="1" applyFill="1" applyBorder="1" applyAlignment="1">
      <alignment horizontal="left" vertical="center" wrapText="1"/>
    </xf>
    <xf numFmtId="0" fontId="1" fillId="19" borderId="9" xfId="0" applyFont="1" applyFill="1" applyBorder="1" applyAlignment="1">
      <alignment horizontal="left" vertical="center" wrapText="1"/>
    </xf>
    <xf numFmtId="0" fontId="1" fillId="19" borderId="11" xfId="0" applyFont="1" applyFill="1" applyBorder="1" applyAlignment="1">
      <alignment horizontal="left" vertical="center" wrapText="1"/>
    </xf>
    <xf numFmtId="0" fontId="7" fillId="19" borderId="9" xfId="0" applyFont="1" applyFill="1" applyBorder="1" applyAlignment="1">
      <alignment horizontal="center" vertical="center" wrapText="1"/>
    </xf>
    <xf numFmtId="0" fontId="0" fillId="2" borderId="18" xfId="0" applyFill="1" applyBorder="1"/>
    <xf numFmtId="0" fontId="0" fillId="2" borderId="19" xfId="0" applyFill="1" applyBorder="1"/>
    <xf numFmtId="0" fontId="9" fillId="22" borderId="6" xfId="0" applyFont="1" applyFill="1" applyBorder="1"/>
    <xf numFmtId="0" fontId="0" fillId="22" borderId="7" xfId="0" applyFill="1" applyBorder="1"/>
    <xf numFmtId="0" fontId="6" fillId="2" borderId="6" xfId="0" applyFont="1" applyFill="1" applyBorder="1"/>
    <xf numFmtId="0" fontId="0" fillId="2" borderId="9" xfId="0" applyFill="1" applyBorder="1"/>
    <xf numFmtId="0" fontId="0" fillId="2" borderId="9" xfId="0" applyFill="1" applyBorder="1" applyAlignment="1">
      <alignment wrapText="1"/>
    </xf>
    <xf numFmtId="0" fontId="0" fillId="2" borderId="11" xfId="0" applyFill="1" applyBorder="1" applyAlignment="1">
      <alignment wrapText="1"/>
    </xf>
    <xf numFmtId="0" fontId="6" fillId="2" borderId="17" xfId="0" applyFont="1" applyFill="1" applyBorder="1"/>
    <xf numFmtId="0" fontId="1" fillId="2" borderId="18" xfId="0" applyFont="1" applyFill="1" applyBorder="1"/>
    <xf numFmtId="0" fontId="0" fillId="0" borderId="17" xfId="0" applyBorder="1" applyAlignment="1">
      <alignment horizontal="left" vertical="center"/>
    </xf>
    <xf numFmtId="0" fontId="12" fillId="0" borderId="0" xfId="0" applyFont="1"/>
    <xf numFmtId="0" fontId="0" fillId="0" borderId="17" xfId="0" applyBorder="1" applyAlignment="1">
      <alignment vertical="center" wrapText="1"/>
    </xf>
    <xf numFmtId="0" fontId="0" fillId="0" borderId="0" xfId="0" applyAlignment="1">
      <alignment horizontal="left" vertical="center" wrapText="1"/>
    </xf>
    <xf numFmtId="2" fontId="0" fillId="0" borderId="10" xfId="0" applyNumberFormat="1" applyBorder="1" applyAlignment="1">
      <alignment horizontal="center" vertical="center" wrapText="1"/>
    </xf>
    <xf numFmtId="0" fontId="6" fillId="2" borderId="6" xfId="0" applyFont="1" applyFill="1" applyBorder="1" applyAlignment="1">
      <alignment wrapText="1"/>
    </xf>
    <xf numFmtId="0" fontId="1" fillId="0" borderId="4" xfId="0" applyFont="1" applyBorder="1" applyAlignment="1">
      <alignment horizontal="center" vertical="center" wrapText="1"/>
    </xf>
    <xf numFmtId="0" fontId="1" fillId="19" borderId="1" xfId="0" applyFont="1" applyFill="1" applyBorder="1" applyAlignment="1">
      <alignment horizontal="center" vertical="center" wrapText="1"/>
    </xf>
    <xf numFmtId="0" fontId="1" fillId="0" borderId="1" xfId="0" applyFont="1" applyBorder="1" applyAlignment="1">
      <alignment wrapText="1"/>
    </xf>
    <xf numFmtId="0" fontId="0" fillId="9"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10" borderId="1" xfId="0" applyFill="1" applyBorder="1" applyAlignment="1">
      <alignment horizontal="center" vertical="center" wrapText="1"/>
    </xf>
    <xf numFmtId="0" fontId="0" fillId="7" borderId="1" xfId="0" applyFill="1" applyBorder="1" applyAlignment="1">
      <alignment horizontal="center" vertical="center" wrapText="1"/>
    </xf>
    <xf numFmtId="0" fontId="4" fillId="17" borderId="4" xfId="0" applyFont="1" applyFill="1" applyBorder="1" applyAlignment="1">
      <alignment horizontal="center" vertical="center" wrapText="1"/>
    </xf>
    <xf numFmtId="0" fontId="1" fillId="19" borderId="4" xfId="0" applyFont="1" applyFill="1" applyBorder="1" applyAlignment="1">
      <alignment horizontal="center" vertical="center" wrapText="1"/>
    </xf>
    <xf numFmtId="0" fontId="0" fillId="11" borderId="2" xfId="0" applyFill="1" applyBorder="1" applyAlignment="1">
      <alignment horizontal="center" vertical="center" wrapText="1"/>
    </xf>
    <xf numFmtId="0" fontId="9" fillId="0" borderId="1" xfId="0" applyFont="1" applyBorder="1" applyAlignment="1">
      <alignment horizontal="center" vertical="center" wrapText="1"/>
    </xf>
    <xf numFmtId="0" fontId="0" fillId="23" borderId="7" xfId="0" applyFill="1" applyBorder="1" applyAlignment="1">
      <alignment wrapText="1"/>
    </xf>
    <xf numFmtId="0" fontId="0" fillId="23" borderId="9" xfId="0" applyFill="1" applyBorder="1" applyAlignment="1">
      <alignment wrapText="1"/>
    </xf>
    <xf numFmtId="0" fontId="0" fillId="23" borderId="0" xfId="0" applyFill="1" applyAlignment="1">
      <alignment wrapText="1"/>
    </xf>
    <xf numFmtId="0" fontId="0" fillId="24" borderId="0" xfId="0" applyFill="1" applyAlignment="1">
      <alignment wrapText="1"/>
    </xf>
    <xf numFmtId="0" fontId="4" fillId="24" borderId="0" xfId="0" applyFont="1" applyFill="1" applyAlignment="1">
      <alignment wrapText="1"/>
    </xf>
    <xf numFmtId="0" fontId="1" fillId="24" borderId="9" xfId="0" applyFont="1" applyFill="1" applyBorder="1" applyAlignment="1">
      <alignment vertical="center" wrapText="1"/>
    </xf>
    <xf numFmtId="0" fontId="1" fillId="24" borderId="0" xfId="0" applyFont="1" applyFill="1" applyAlignment="1">
      <alignment vertical="center" wrapText="1"/>
    </xf>
    <xf numFmtId="0" fontId="0" fillId="24" borderId="11" xfId="0" applyFill="1" applyBorder="1" applyAlignment="1">
      <alignment wrapText="1"/>
    </xf>
    <xf numFmtId="0" fontId="0" fillId="24" borderId="12" xfId="0" applyFill="1" applyBorder="1"/>
    <xf numFmtId="0" fontId="0" fillId="24" borderId="12" xfId="0" applyFill="1" applyBorder="1" applyAlignment="1">
      <alignment wrapText="1"/>
    </xf>
    <xf numFmtId="0" fontId="0" fillId="24" borderId="9" xfId="0" applyFill="1" applyBorder="1" applyAlignment="1">
      <alignment wrapText="1"/>
    </xf>
    <xf numFmtId="0" fontId="0" fillId="24" borderId="0" xfId="0" applyFill="1"/>
    <xf numFmtId="0" fontId="0" fillId="24" borderId="10" xfId="0" applyFill="1" applyBorder="1"/>
    <xf numFmtId="0" fontId="0" fillId="24" borderId="7" xfId="0" applyFill="1" applyBorder="1" applyAlignment="1">
      <alignment wrapText="1"/>
    </xf>
    <xf numFmtId="0" fontId="0" fillId="24" borderId="7" xfId="0" applyFill="1" applyBorder="1"/>
    <xf numFmtId="0" fontId="1" fillId="24" borderId="0" xfId="0" applyFont="1" applyFill="1" applyAlignment="1">
      <alignment horizontal="center" vertical="center" wrapText="1"/>
    </xf>
    <xf numFmtId="0" fontId="0" fillId="24" borderId="13" xfId="0" applyFill="1" applyBorder="1"/>
    <xf numFmtId="0" fontId="0" fillId="24" borderId="9" xfId="0" applyFill="1" applyBorder="1" applyAlignment="1">
      <alignment horizontal="left" vertical="center" wrapText="1"/>
    </xf>
    <xf numFmtId="0" fontId="1" fillId="14" borderId="9" xfId="0" applyFont="1" applyFill="1" applyBorder="1" applyAlignment="1">
      <alignment vertical="center"/>
    </xf>
    <xf numFmtId="0" fontId="1" fillId="14" borderId="11" xfId="0" applyFont="1" applyFill="1" applyBorder="1" applyAlignment="1">
      <alignment vertical="center"/>
    </xf>
    <xf numFmtId="0" fontId="10" fillId="18" borderId="6" xfId="0" applyFont="1" applyFill="1" applyBorder="1"/>
    <xf numFmtId="0" fontId="0" fillId="18" borderId="8" xfId="0" applyFill="1" applyBorder="1" applyAlignment="1">
      <alignment wrapText="1"/>
    </xf>
    <xf numFmtId="0" fontId="0" fillId="24" borderId="10" xfId="0" applyFill="1" applyBorder="1" applyAlignment="1">
      <alignment vertical="center" wrapText="1"/>
    </xf>
    <xf numFmtId="0" fontId="0" fillId="24" borderId="13" xfId="0" applyFill="1" applyBorder="1" applyAlignment="1">
      <alignment vertical="center" wrapText="1"/>
    </xf>
    <xf numFmtId="0" fontId="18" fillId="3" borderId="29" xfId="0" applyFont="1" applyFill="1" applyBorder="1"/>
    <xf numFmtId="0" fontId="18" fillId="3" borderId="22" xfId="0" applyFont="1" applyFill="1" applyBorder="1"/>
    <xf numFmtId="0" fontId="0" fillId="14" borderId="26" xfId="0" applyFill="1" applyBorder="1" applyAlignment="1">
      <alignment wrapText="1"/>
    </xf>
    <xf numFmtId="0" fontId="0" fillId="14" borderId="30" xfId="0" applyFill="1" applyBorder="1"/>
    <xf numFmtId="0" fontId="0" fillId="14" borderId="31" xfId="0" applyFill="1" applyBorder="1"/>
    <xf numFmtId="0" fontId="6" fillId="2" borderId="18" xfId="0" applyFont="1" applyFill="1" applyBorder="1"/>
    <xf numFmtId="0" fontId="0" fillId="0" borderId="0" xfId="0" applyAlignment="1">
      <alignment horizontal="left" vertical="center"/>
    </xf>
    <xf numFmtId="0" fontId="0" fillId="0" borderId="21" xfId="0" applyBorder="1" applyAlignment="1">
      <alignment horizontal="left" vertical="center" wrapText="1"/>
    </xf>
    <xf numFmtId="0" fontId="14" fillId="4" borderId="21" xfId="0" applyFont="1" applyFill="1" applyBorder="1" applyAlignment="1">
      <alignment horizontal="left" vertical="center" wrapText="1"/>
    </xf>
    <xf numFmtId="0" fontId="0" fillId="0" borderId="7" xfId="0" applyBorder="1"/>
    <xf numFmtId="0" fontId="0" fillId="0" borderId="7" xfId="0" applyBorder="1" applyAlignment="1">
      <alignment wrapText="1"/>
    </xf>
    <xf numFmtId="0" fontId="0" fillId="13" borderId="1" xfId="0" applyFill="1" applyBorder="1" applyAlignment="1">
      <alignment horizontal="center" vertical="center" wrapText="1"/>
    </xf>
    <xf numFmtId="0" fontId="4" fillId="0" borderId="5"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 xfId="0" applyFont="1" applyBorder="1" applyAlignment="1">
      <alignment horizontal="left" vertical="center" wrapText="1"/>
    </xf>
    <xf numFmtId="0" fontId="31" fillId="3" borderId="20" xfId="0" applyFont="1" applyFill="1" applyBorder="1"/>
    <xf numFmtId="0" fontId="11" fillId="19" borderId="9" xfId="0" applyFont="1" applyFill="1" applyBorder="1" applyAlignment="1">
      <alignment horizontal="center" vertical="center" wrapText="1"/>
    </xf>
    <xf numFmtId="0" fontId="6" fillId="2" borderId="17" xfId="0" applyFont="1" applyFill="1" applyBorder="1" applyAlignment="1">
      <alignment horizontal="left" vertical="center" wrapText="1"/>
    </xf>
    <xf numFmtId="0" fontId="3" fillId="2" borderId="17" xfId="0" applyFont="1" applyFill="1" applyBorder="1"/>
    <xf numFmtId="0" fontId="1" fillId="2" borderId="18" xfId="0" applyFont="1" applyFill="1" applyBorder="1" applyAlignment="1">
      <alignment vertical="center"/>
    </xf>
    <xf numFmtId="0" fontId="1" fillId="2" borderId="19" xfId="0" applyFont="1" applyFill="1" applyBorder="1"/>
    <xf numFmtId="0" fontId="3" fillId="2" borderId="17" xfId="0" applyFont="1" applyFill="1" applyBorder="1" applyAlignment="1">
      <alignment vertical="center"/>
    </xf>
    <xf numFmtId="0" fontId="30" fillId="2" borderId="18" xfId="0" applyFont="1" applyFill="1" applyBorder="1"/>
    <xf numFmtId="0" fontId="0" fillId="2" borderId="18" xfId="0" applyFill="1" applyBorder="1" applyAlignment="1">
      <alignment vertical="center"/>
    </xf>
    <xf numFmtId="0" fontId="0" fillId="2" borderId="19" xfId="0" applyFill="1" applyBorder="1" applyAlignment="1">
      <alignment vertical="center"/>
    </xf>
    <xf numFmtId="0" fontId="0" fillId="22" borderId="0" xfId="0" applyFill="1"/>
    <xf numFmtId="0" fontId="0" fillId="22" borderId="10" xfId="0" applyFill="1" applyBorder="1"/>
    <xf numFmtId="0" fontId="7" fillId="22" borderId="11" xfId="0" applyFont="1" applyFill="1" applyBorder="1"/>
    <xf numFmtId="0" fontId="0" fillId="22" borderId="19" xfId="0" applyFill="1" applyBorder="1"/>
    <xf numFmtId="0" fontId="7" fillId="22" borderId="17" xfId="0" applyFont="1" applyFill="1" applyBorder="1"/>
    <xf numFmtId="0" fontId="17" fillId="22" borderId="19" xfId="0" applyFont="1" applyFill="1" applyBorder="1" applyAlignment="1">
      <alignment wrapText="1"/>
    </xf>
    <xf numFmtId="2" fontId="9" fillId="22" borderId="21" xfId="0" applyNumberFormat="1" applyFont="1" applyFill="1" applyBorder="1" applyAlignment="1">
      <alignment horizontal="center" vertical="center" wrapText="1"/>
    </xf>
    <xf numFmtId="0" fontId="7" fillId="16" borderId="9" xfId="0" applyFont="1" applyFill="1" applyBorder="1" applyAlignment="1">
      <alignment wrapText="1"/>
    </xf>
    <xf numFmtId="0" fontId="0" fillId="24" borderId="8" xfId="0" applyFill="1" applyBorder="1"/>
    <xf numFmtId="0" fontId="16" fillId="17" borderId="9" xfId="0" applyFont="1" applyFill="1" applyBorder="1" applyAlignment="1">
      <alignment wrapText="1"/>
    </xf>
    <xf numFmtId="0" fontId="0" fillId="17" borderId="0" xfId="0" applyFill="1"/>
    <xf numFmtId="0" fontId="0" fillId="17" borderId="10" xfId="0" applyFill="1" applyBorder="1" applyAlignment="1">
      <alignment wrapText="1"/>
    </xf>
    <xf numFmtId="0" fontId="7" fillId="16" borderId="6" xfId="0" applyFont="1" applyFill="1" applyBorder="1" applyAlignment="1">
      <alignment wrapText="1"/>
    </xf>
    <xf numFmtId="0" fontId="0" fillId="24" borderId="11" xfId="0" applyFill="1" applyBorder="1"/>
    <xf numFmtId="0" fontId="0" fillId="24" borderId="8" xfId="0" applyFill="1" applyBorder="1" applyAlignment="1">
      <alignment wrapText="1"/>
    </xf>
    <xf numFmtId="0" fontId="0" fillId="24" borderId="13" xfId="0" applyFill="1" applyBorder="1" applyAlignment="1">
      <alignment wrapText="1"/>
    </xf>
    <xf numFmtId="0" fontId="11" fillId="24" borderId="0" xfId="0" applyFont="1" applyFill="1" applyAlignment="1">
      <alignment horizontal="left" vertical="top"/>
    </xf>
    <xf numFmtId="0" fontId="19" fillId="4" borderId="0" xfId="2" applyFont="1" applyFill="1" applyAlignment="1">
      <alignment vertical="center"/>
    </xf>
    <xf numFmtId="0" fontId="33" fillId="4" borderId="0" xfId="2" applyFill="1"/>
    <xf numFmtId="0" fontId="20" fillId="4" borderId="0" xfId="2" applyFont="1" applyFill="1" applyAlignment="1">
      <alignment vertical="center"/>
    </xf>
    <xf numFmtId="0" fontId="21" fillId="4" borderId="0" xfId="2" applyFont="1" applyFill="1"/>
    <xf numFmtId="0" fontId="26" fillId="4" borderId="6" xfId="2" applyFont="1" applyFill="1" applyBorder="1" applyAlignment="1">
      <alignment vertical="center"/>
    </xf>
    <xf numFmtId="0" fontId="26" fillId="4" borderId="7" xfId="2" applyFont="1" applyFill="1" applyBorder="1" applyAlignment="1">
      <alignment vertical="top"/>
    </xf>
    <xf numFmtId="0" fontId="26" fillId="4" borderId="8" xfId="2" applyFont="1" applyFill="1" applyBorder="1" applyAlignment="1">
      <alignment vertical="top"/>
    </xf>
    <xf numFmtId="0" fontId="21" fillId="4" borderId="0" xfId="2" applyFont="1" applyFill="1" applyAlignment="1">
      <alignment vertical="center"/>
    </xf>
    <xf numFmtId="0" fontId="33" fillId="4" borderId="0" xfId="2" applyFill="1" applyAlignment="1">
      <alignment vertical="center"/>
    </xf>
    <xf numFmtId="0" fontId="22" fillId="4" borderId="0" xfId="2" applyFont="1" applyFill="1" applyAlignment="1">
      <alignment vertical="center"/>
    </xf>
    <xf numFmtId="0" fontId="23" fillId="4" borderId="0" xfId="2" applyFont="1" applyFill="1" applyAlignment="1">
      <alignment horizontal="left" vertical="center" wrapText="1"/>
    </xf>
    <xf numFmtId="0" fontId="33" fillId="4" borderId="0" xfId="2" quotePrefix="1" applyFill="1"/>
    <xf numFmtId="0" fontId="27" fillId="4" borderId="0" xfId="2" applyFont="1" applyFill="1"/>
    <xf numFmtId="0" fontId="23" fillId="4" borderId="0" xfId="2" applyFont="1" applyFill="1" applyAlignment="1">
      <alignment vertical="center"/>
    </xf>
    <xf numFmtId="0" fontId="34" fillId="27" borderId="43" xfId="0" applyFont="1" applyFill="1" applyBorder="1"/>
    <xf numFmtId="0" fontId="0" fillId="0" borderId="0" xfId="0" applyProtection="1">
      <protection locked="0"/>
    </xf>
    <xf numFmtId="0" fontId="0" fillId="2" borderId="19" xfId="0" applyFill="1" applyBorder="1" applyProtection="1">
      <protection locked="0"/>
    </xf>
    <xf numFmtId="0" fontId="3" fillId="8" borderId="8" xfId="0" applyFont="1" applyFill="1" applyBorder="1" applyProtection="1">
      <protection locked="0"/>
    </xf>
    <xf numFmtId="0" fontId="4" fillId="7" borderId="21" xfId="0" applyFont="1" applyFill="1" applyBorder="1" applyAlignment="1" applyProtection="1">
      <alignment horizontal="center" vertical="center" wrapText="1"/>
      <protection locked="0"/>
    </xf>
    <xf numFmtId="0" fontId="3" fillId="20" borderId="8" xfId="0" applyFont="1" applyFill="1" applyBorder="1" applyProtection="1">
      <protection locked="0"/>
    </xf>
    <xf numFmtId="0" fontId="1" fillId="21" borderId="21" xfId="0" applyFont="1" applyFill="1" applyBorder="1" applyAlignment="1" applyProtection="1">
      <alignment horizontal="center" vertical="center" wrapText="1"/>
      <protection locked="0"/>
    </xf>
    <xf numFmtId="0" fontId="3" fillId="22" borderId="8" xfId="0" applyFont="1" applyFill="1" applyBorder="1" applyProtection="1">
      <protection locked="0"/>
    </xf>
    <xf numFmtId="0" fontId="1" fillId="2" borderId="19" xfId="0" applyFont="1" applyFill="1" applyBorder="1" applyAlignment="1" applyProtection="1">
      <alignment horizontal="center" vertical="center"/>
      <protection locked="0"/>
    </xf>
    <xf numFmtId="0" fontId="1" fillId="2" borderId="21" xfId="0" applyFont="1" applyFill="1" applyBorder="1" applyAlignment="1" applyProtection="1">
      <alignment horizontal="center" vertical="center"/>
      <protection locked="0"/>
    </xf>
    <xf numFmtId="0" fontId="34" fillId="27" borderId="45" xfId="0" applyFont="1" applyFill="1" applyBorder="1"/>
    <xf numFmtId="0" fontId="34" fillId="27" borderId="46" xfId="0" applyFont="1" applyFill="1" applyBorder="1"/>
    <xf numFmtId="0" fontId="6" fillId="3" borderId="21" xfId="0" applyFont="1" applyFill="1" applyBorder="1" applyAlignment="1" applyProtection="1">
      <alignment horizontal="center" vertical="center"/>
      <protection locked="0"/>
    </xf>
    <xf numFmtId="0" fontId="1" fillId="0" borderId="11" xfId="0" applyFont="1" applyBorder="1" applyAlignment="1">
      <alignment vertical="center" wrapText="1"/>
    </xf>
    <xf numFmtId="2" fontId="0" fillId="0" borderId="13" xfId="0" applyNumberFormat="1" applyBorder="1" applyAlignment="1">
      <alignment horizontal="center" vertical="center" wrapText="1"/>
    </xf>
    <xf numFmtId="0" fontId="21" fillId="0" borderId="0" xfId="1" applyFont="1" applyAlignment="1">
      <alignment vertical="center"/>
    </xf>
    <xf numFmtId="0" fontId="33" fillId="0" borderId="0" xfId="2"/>
    <xf numFmtId="0" fontId="39" fillId="0" borderId="0" xfId="0" applyFont="1"/>
    <xf numFmtId="0" fontId="34" fillId="0" borderId="0" xfId="0" applyFont="1"/>
    <xf numFmtId="0" fontId="39" fillId="26" borderId="43" xfId="0" applyFont="1" applyFill="1" applyBorder="1"/>
    <xf numFmtId="0" fontId="39" fillId="26" borderId="45" xfId="0" applyFont="1" applyFill="1" applyBorder="1"/>
    <xf numFmtId="0" fontId="39" fillId="26" borderId="46" xfId="0" applyFont="1" applyFill="1" applyBorder="1"/>
    <xf numFmtId="0" fontId="39" fillId="0" borderId="43" xfId="0" applyFont="1" applyBorder="1"/>
    <xf numFmtId="0" fontId="39" fillId="0" borderId="45" xfId="0" applyFont="1" applyBorder="1"/>
    <xf numFmtId="0" fontId="39" fillId="0" borderId="46" xfId="0" applyFont="1" applyBorder="1"/>
    <xf numFmtId="0" fontId="39" fillId="0" borderId="44" xfId="0" applyFont="1" applyBorder="1"/>
    <xf numFmtId="0" fontId="0" fillId="24" borderId="0" xfId="0" applyFill="1" applyProtection="1">
      <protection locked="0"/>
    </xf>
    <xf numFmtId="0" fontId="26" fillId="4" borderId="0" xfId="2" applyFont="1" applyFill="1" applyAlignment="1">
      <alignment horizontal="left" vertical="top" wrapText="1"/>
    </xf>
    <xf numFmtId="0" fontId="23" fillId="4" borderId="0" xfId="2" applyFont="1" applyFill="1" applyAlignment="1">
      <alignment horizontal="left" vertical="top" wrapText="1"/>
    </xf>
    <xf numFmtId="0" fontId="23" fillId="4" borderId="0" xfId="2" applyFont="1" applyFill="1" applyAlignment="1">
      <alignment horizontal="left" vertical="center" wrapText="1"/>
    </xf>
    <xf numFmtId="0" fontId="28" fillId="4" borderId="0" xfId="2" applyFont="1" applyFill="1" applyAlignment="1">
      <alignment horizontal="center" vertical="center" wrapText="1"/>
    </xf>
    <xf numFmtId="0" fontId="26" fillId="0" borderId="1" xfId="2" applyFont="1" applyBorder="1" applyAlignment="1">
      <alignment horizontal="left" vertical="center" wrapText="1"/>
    </xf>
    <xf numFmtId="0" fontId="25" fillId="25" borderId="1" xfId="2" applyFont="1" applyFill="1" applyBorder="1" applyAlignment="1">
      <alignment horizontal="left" vertical="center" wrapText="1"/>
    </xf>
    <xf numFmtId="0" fontId="26" fillId="0" borderId="41" xfId="2" applyFont="1" applyBorder="1" applyAlignment="1">
      <alignment horizontal="left" vertical="top" wrapText="1"/>
    </xf>
    <xf numFmtId="0" fontId="26" fillId="0" borderId="42" xfId="2" applyFont="1" applyBorder="1" applyAlignment="1">
      <alignment horizontal="left" vertical="top" wrapText="1"/>
    </xf>
    <xf numFmtId="0" fontId="26" fillId="0" borderId="28" xfId="2" applyFont="1" applyBorder="1" applyAlignment="1">
      <alignment horizontal="left" vertical="top" wrapText="1"/>
    </xf>
    <xf numFmtId="0" fontId="26" fillId="0" borderId="32" xfId="2" applyFont="1" applyBorder="1" applyAlignment="1">
      <alignment horizontal="left" vertical="top" wrapText="1"/>
    </xf>
    <xf numFmtId="0" fontId="26" fillId="0" borderId="33" xfId="2" applyFont="1" applyBorder="1" applyAlignment="1">
      <alignment horizontal="left" vertical="top" wrapText="1"/>
    </xf>
    <xf numFmtId="0" fontId="26" fillId="0" borderId="34" xfId="2" applyFont="1" applyBorder="1" applyAlignment="1">
      <alignment horizontal="left" vertical="top" wrapText="1"/>
    </xf>
    <xf numFmtId="0" fontId="26" fillId="0" borderId="35" xfId="2" applyFont="1" applyBorder="1" applyAlignment="1">
      <alignment horizontal="left" vertical="top" wrapText="1"/>
    </xf>
    <xf numFmtId="0" fontId="26" fillId="0" borderId="0" xfId="2" applyFont="1" applyAlignment="1">
      <alignment horizontal="left" vertical="top" wrapText="1"/>
    </xf>
    <xf numFmtId="0" fontId="26" fillId="0" borderId="36" xfId="2" applyFont="1" applyBorder="1" applyAlignment="1">
      <alignment horizontal="left" vertical="top" wrapText="1"/>
    </xf>
    <xf numFmtId="0" fontId="26" fillId="0" borderId="38" xfId="2" applyFont="1" applyBorder="1" applyAlignment="1">
      <alignment horizontal="left" vertical="top" wrapText="1"/>
    </xf>
    <xf numFmtId="0" fontId="26" fillId="0" borderId="39" xfId="2" applyFont="1" applyBorder="1" applyAlignment="1">
      <alignment horizontal="left" vertical="top" wrapText="1"/>
    </xf>
    <xf numFmtId="0" fontId="26" fillId="0" borderId="40" xfId="2" applyFont="1" applyBorder="1" applyAlignment="1">
      <alignment horizontal="left" vertical="top" wrapText="1"/>
    </xf>
    <xf numFmtId="0" fontId="26" fillId="0" borderId="9" xfId="1" quotePrefix="1" applyFont="1" applyBorder="1" applyAlignment="1">
      <alignment horizontal="left" vertical="top" wrapText="1"/>
    </xf>
    <xf numFmtId="0" fontId="26" fillId="0" borderId="0" xfId="1" applyFont="1" applyAlignment="1">
      <alignment horizontal="left" vertical="top" wrapText="1"/>
    </xf>
    <xf numFmtId="0" fontId="26" fillId="0" borderId="10" xfId="1" applyFont="1" applyBorder="1" applyAlignment="1">
      <alignment horizontal="left" vertical="top" wrapText="1"/>
    </xf>
    <xf numFmtId="0" fontId="26" fillId="0" borderId="9" xfId="1" applyFont="1" applyBorder="1" applyAlignment="1">
      <alignment horizontal="left" vertical="top" wrapText="1"/>
    </xf>
    <xf numFmtId="0" fontId="26" fillId="0" borderId="11" xfId="1" applyFont="1" applyBorder="1" applyAlignment="1">
      <alignment horizontal="left" vertical="top" wrapText="1"/>
    </xf>
    <xf numFmtId="0" fontId="26" fillId="0" borderId="12" xfId="1" applyFont="1" applyBorder="1" applyAlignment="1">
      <alignment horizontal="left" vertical="top" wrapText="1"/>
    </xf>
    <xf numFmtId="0" fontId="26" fillId="0" borderId="13" xfId="1" applyFont="1" applyBorder="1" applyAlignment="1">
      <alignment horizontal="left" vertical="top" wrapText="1"/>
    </xf>
    <xf numFmtId="0" fontId="23" fillId="25" borderId="1" xfId="2" applyFont="1" applyFill="1" applyBorder="1" applyAlignment="1">
      <alignment horizontal="left" vertical="center" wrapText="1"/>
    </xf>
    <xf numFmtId="14" fontId="26" fillId="0" borderId="1" xfId="2" applyNumberFormat="1" applyFont="1" applyBorder="1" applyAlignment="1">
      <alignment horizontal="left" vertical="center" wrapText="1"/>
    </xf>
    <xf numFmtId="0" fontId="6" fillId="5" borderId="20" xfId="0" applyFont="1" applyFill="1" applyBorder="1" applyAlignment="1">
      <alignment horizontal="left"/>
    </xf>
    <xf numFmtId="0" fontId="6" fillId="5" borderId="8" xfId="0" applyFont="1" applyFill="1" applyBorder="1" applyAlignment="1">
      <alignment horizontal="left"/>
    </xf>
    <xf numFmtId="0" fontId="14" fillId="4" borderId="17" xfId="0" applyFont="1" applyFill="1" applyBorder="1" applyAlignment="1">
      <alignment horizontal="left" vertical="center" wrapText="1"/>
    </xf>
    <xf numFmtId="0" fontId="14" fillId="4" borderId="19" xfId="0" applyFont="1" applyFill="1" applyBorder="1" applyAlignment="1">
      <alignment horizontal="left" vertical="center" wrapText="1"/>
    </xf>
    <xf numFmtId="0" fontId="11" fillId="24" borderId="12" xfId="0" applyFont="1" applyFill="1" applyBorder="1" applyAlignment="1">
      <alignment horizontal="left" vertical="top" wrapText="1"/>
    </xf>
    <xf numFmtId="0" fontId="11" fillId="24" borderId="9" xfId="0" applyFont="1" applyFill="1" applyBorder="1" applyAlignment="1">
      <alignment horizontal="left" vertical="center" wrapText="1"/>
    </xf>
    <xf numFmtId="0" fontId="11" fillId="24" borderId="10" xfId="0" applyFont="1" applyFill="1" applyBorder="1" applyAlignment="1">
      <alignment horizontal="left" vertical="center" wrapText="1"/>
    </xf>
    <xf numFmtId="0" fontId="1" fillId="4" borderId="27"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32" fillId="24" borderId="37" xfId="0" applyFont="1" applyFill="1" applyBorder="1" applyAlignment="1">
      <alignment horizontal="center" vertical="center" wrapText="1"/>
    </xf>
    <xf numFmtId="0" fontId="32" fillId="24" borderId="9" xfId="0" applyFont="1" applyFill="1" applyBorder="1" applyAlignment="1">
      <alignment horizontal="center" vertical="center" wrapText="1"/>
    </xf>
    <xf numFmtId="0" fontId="10" fillId="2" borderId="17" xfId="0" applyFont="1" applyFill="1" applyBorder="1" applyAlignment="1">
      <alignment horizontal="center" wrapText="1"/>
    </xf>
    <xf numFmtId="0" fontId="10" fillId="2" borderId="19" xfId="0" applyFont="1" applyFill="1" applyBorder="1" applyAlignment="1">
      <alignment horizontal="center" wrapText="1"/>
    </xf>
    <xf numFmtId="0" fontId="11" fillId="23" borderId="17" xfId="0" applyFont="1" applyFill="1" applyBorder="1" applyAlignment="1">
      <alignment horizontal="center" vertical="center" wrapText="1"/>
    </xf>
    <xf numFmtId="0" fontId="1" fillId="23" borderId="18" xfId="0" applyFont="1" applyFill="1" applyBorder="1" applyAlignment="1">
      <alignment horizontal="center" vertical="center" wrapText="1"/>
    </xf>
  </cellXfs>
  <cellStyles count="3">
    <cellStyle name="Normal" xfId="0" builtinId="0"/>
    <cellStyle name="Normal 2" xfId="1" xr:uid="{6476A91E-A211-49EA-A07E-9DC0B78F5B66}"/>
    <cellStyle name="Normal 3" xfId="2" xr:uid="{82FB3C8C-01D3-4524-AB32-382F7D42F322}"/>
  </cellStyles>
  <dxfs count="8">
    <dxf>
      <fill>
        <patternFill>
          <bgColor rgb="FF00B050"/>
        </patternFill>
      </fill>
    </dxf>
    <dxf>
      <fill>
        <patternFill>
          <bgColor rgb="FF92D050"/>
        </patternFill>
      </fill>
    </dxf>
    <dxf>
      <fill>
        <patternFill>
          <bgColor theme="9" tint="0.59996337778862885"/>
        </patternFill>
      </fill>
    </dxf>
    <dxf>
      <fill>
        <patternFill>
          <bgColor theme="9" tint="0.79998168889431442"/>
        </patternFill>
      </fill>
    </dxf>
    <dxf>
      <fill>
        <patternFill>
          <bgColor theme="7" tint="0.39994506668294322"/>
        </patternFill>
      </fill>
    </dxf>
    <dxf>
      <fill>
        <patternFill>
          <bgColor rgb="FFFFC000"/>
        </patternFill>
      </fill>
    </dxf>
    <dxf>
      <fill>
        <patternFill>
          <bgColor theme="5" tint="0.39994506668294322"/>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492625038943073"/>
          <c:y val="9.8175026128540219E-2"/>
          <c:w val="0.55513618744676785"/>
          <c:h val="0.80601504138905711"/>
        </c:manualLayout>
      </c:layout>
      <c:radarChart>
        <c:radarStyle val="marker"/>
        <c:varyColors val="0"/>
        <c:ser>
          <c:idx val="0"/>
          <c:order val="0"/>
          <c:spPr>
            <a:ln w="28575" cap="rnd">
              <a:solidFill>
                <a:schemeClr val="accent1"/>
              </a:solidFill>
              <a:round/>
            </a:ln>
            <a:effectLst/>
          </c:spPr>
          <c:marker>
            <c:symbol val="circle"/>
            <c:size val="5"/>
            <c:spPr>
              <a:solidFill>
                <a:srgbClr val="FF0000"/>
              </a:solidFill>
              <a:ln w="9525">
                <a:solidFill>
                  <a:schemeClr val="accent1"/>
                </a:solidFill>
              </a:ln>
              <a:effectLst/>
            </c:spPr>
          </c:marker>
          <c:cat>
            <c:strRef>
              <c:f>'2. ĐẦU VÀO DỮ LIỆU'!$D$29:$D$34</c:f>
              <c:strCache>
                <c:ptCount val="6"/>
                <c:pt idx="0">
                  <c:v>Bản đồ trang trại</c:v>
                </c:pt>
                <c:pt idx="1">
                  <c:v>Đánh giá mức độ dễ bị tác động</c:v>
                </c:pt>
                <c:pt idx="2">
                  <c:v>Mức độ dễ bị tác động trong thực tiễn</c:v>
                </c:pt>
                <c:pt idx="3">
                  <c:v>Kế hoạch quản lý</c:v>
                </c:pt>
                <c:pt idx="4">
                  <c:v>Đa dạng hóa thu nhập</c:v>
                </c:pt>
                <c:pt idx="5">
                  <c:v>Quản lý hồ sơ</c:v>
                </c:pt>
              </c:strCache>
            </c:strRef>
          </c:cat>
          <c:val>
            <c:numRef>
              <c:f>'2. ĐẦU VÀO DỮ LIỆU'!$U$29:$U$34</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9A8-4AFA-9C1E-789B4E81A693}"/>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8569529135703"/>
          <c:y val="0.15489213307048466"/>
          <c:w val="0.55513618744676785"/>
          <c:h val="0.80601504138905711"/>
        </c:manualLayout>
      </c:layout>
      <c:radarChart>
        <c:radarStyle val="marker"/>
        <c:varyColors val="0"/>
        <c:ser>
          <c:idx val="0"/>
          <c:order val="0"/>
          <c:spPr>
            <a:ln w="28575" cap="rnd">
              <a:solidFill>
                <a:prstClr val="black"/>
              </a:solidFill>
              <a:round/>
            </a:ln>
            <a:effectLst/>
          </c:spPr>
          <c:marker>
            <c:symbol val="circle"/>
            <c:size val="5"/>
            <c:spPr>
              <a:solidFill>
                <a:srgbClr val="FF0000"/>
              </a:solidFill>
              <a:ln w="9525">
                <a:solidFill>
                  <a:prstClr val="black"/>
                </a:solidFill>
              </a:ln>
              <a:effectLst/>
            </c:spPr>
          </c:marker>
          <c:cat>
            <c:strRef>
              <c:f>'2. ĐẦU VÀO DỮ LIỆU'!$D$45:$D$49</c:f>
              <c:strCache>
                <c:ptCount val="5"/>
                <c:pt idx="0">
                  <c:v>Sử dụng kết hợp phân bón hữu cơ</c:v>
                </c:pt>
                <c:pt idx="1">
                  <c:v>Cây phủ đất</c:v>
                </c:pt>
                <c:pt idx="2">
                  <c:v>Tủ gốc</c:v>
                </c:pt>
                <c:pt idx="3">
                  <c:v>Chiến lược bảo tồn đất</c:v>
                </c:pt>
                <c:pt idx="4">
                  <c:v>Kênh thoát nước </c:v>
                </c:pt>
              </c:strCache>
            </c:strRef>
          </c:cat>
          <c:val>
            <c:numRef>
              <c:f>'2. ĐẦU VÀO DỮ LIỆU'!$U$45:$U$49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D16-441F-8BA5-EC67EE15F68D}"/>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365278310248673"/>
          <c:y val="0.12609490588920685"/>
          <c:w val="0.50981457178963729"/>
          <c:h val="0.74752616041789843"/>
        </c:manualLayout>
      </c:layout>
      <c:radarChart>
        <c:radarStyle val="marker"/>
        <c:varyColors val="0"/>
        <c:ser>
          <c:idx val="0"/>
          <c:order val="0"/>
          <c:spPr>
            <a:ln w="28575" cap="rnd">
              <a:solidFill>
                <a:schemeClr val="accent1"/>
              </a:solidFill>
              <a:round/>
            </a:ln>
            <a:effectLst/>
          </c:spPr>
          <c:marker>
            <c:symbol val="circle"/>
            <c:size val="5"/>
            <c:spPr>
              <a:solidFill>
                <a:srgbClr val="FF0000"/>
              </a:solidFill>
              <a:ln w="9525">
                <a:solidFill>
                  <a:schemeClr val="accent1"/>
                </a:solidFill>
              </a:ln>
              <a:effectLst/>
            </c:spPr>
          </c:marker>
          <c:cat>
            <c:strRef>
              <c:f>'2. ĐẦU VÀO DỮ LIỆU'!$D$37:$D$42</c:f>
              <c:strCache>
                <c:ptCount val="6"/>
                <c:pt idx="0">
                  <c:v>Cơ sở hạ tầng thu gom nước</c:v>
                </c:pt>
                <c:pt idx="1">
                  <c:v>Hệ thống tưới tiêu</c:v>
                </c:pt>
                <c:pt idx="2">
                  <c:v>Bảo trì hệ thống tưới tiêu </c:v>
                </c:pt>
                <c:pt idx="3">
                  <c:v>Tối ưu hóa lượng nước tưới tiêu</c:v>
                </c:pt>
                <c:pt idx="4">
                  <c:v>Hệ sinh thái thủy sinh</c:v>
                </c:pt>
                <c:pt idx="5">
                  <c:v>Bảo vệ hệ sinh thái thủy sinh</c:v>
                </c:pt>
              </c:strCache>
            </c:strRef>
          </c:cat>
          <c:val>
            <c:numRef>
              <c:f>'2. ĐẦU VÀO DỮ LIỆU'!$U$37:$U$42</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250-4264-A7F7-2CE86BE1712A}"/>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492625038943073"/>
          <c:y val="9.8175026128540219E-2"/>
          <c:w val="0.55513618744676785"/>
          <c:h val="0.80601504138905711"/>
        </c:manualLayout>
      </c:layout>
      <c:radarChart>
        <c:radarStyle val="marker"/>
        <c:varyColors val="0"/>
        <c:ser>
          <c:idx val="0"/>
          <c:order val="0"/>
          <c:spPr>
            <a:ln w="28575" cap="rnd">
              <a:solidFill>
                <a:prstClr val="black"/>
              </a:solidFill>
              <a:round/>
            </a:ln>
            <a:effectLst/>
          </c:spPr>
          <c:marker>
            <c:symbol val="circle"/>
            <c:size val="5"/>
            <c:spPr>
              <a:solidFill>
                <a:srgbClr val="FF0000"/>
              </a:solidFill>
              <a:ln w="9525">
                <a:solidFill>
                  <a:prstClr val="black"/>
                </a:solidFill>
              </a:ln>
              <a:effectLst/>
            </c:spPr>
          </c:marker>
          <c:cat>
            <c:strRef>
              <c:f>'2. ĐẦU VÀO DỮ LIỆU'!$D$52:$D$55</c:f>
              <c:strCache>
                <c:ptCount val="4"/>
                <c:pt idx="0">
                  <c:v>Kênh thoát nước</c:v>
                </c:pt>
                <c:pt idx="1">
                  <c:v>Bảo tồn thực bì bản địa</c:v>
                </c:pt>
                <c:pt idx="2">
                  <c:v>Hệ thống nông lâm kết hợp (nếu cây sống được dưới bóng che)</c:v>
                </c:pt>
                <c:pt idx="3">
                  <c:v>Quản lý hệ thống nông lâm kết hợp</c:v>
                </c:pt>
              </c:strCache>
            </c:strRef>
          </c:cat>
          <c:val>
            <c:numRef>
              <c:f>'2. ĐẦU VÀO DỮ LIỆU'!$U$52:$U$55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9DAD-4412-A5CA-2EFAD3E7DD78}"/>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492625038943073"/>
          <c:y val="9.8175026128540219E-2"/>
          <c:w val="0.55513618744676785"/>
          <c:h val="0.80601504138905711"/>
        </c:manualLayout>
      </c:layout>
      <c:radarChart>
        <c:radarStyle val="marker"/>
        <c:varyColors val="0"/>
        <c:ser>
          <c:idx val="0"/>
          <c:order val="0"/>
          <c:spPr>
            <a:ln w="28575" cap="rnd">
              <a:solidFill>
                <a:prstClr val="black"/>
              </a:solidFill>
              <a:round/>
            </a:ln>
            <a:effectLst/>
          </c:spPr>
          <c:marker>
            <c:symbol val="circle"/>
            <c:size val="5"/>
            <c:spPr>
              <a:solidFill>
                <a:srgbClr val="FF0000"/>
              </a:solidFill>
              <a:ln w="9525">
                <a:solidFill>
                  <a:prstClr val="black"/>
                </a:solidFill>
              </a:ln>
              <a:effectLst/>
            </c:spPr>
          </c:marker>
          <c:cat>
            <c:strRef>
              <c:f>'2. ĐẦU VÀO DỮ LIỆU'!$D$58:$D$61</c:f>
              <c:strCache>
                <c:ptCount val="4"/>
                <c:pt idx="0">
                  <c:v>Chọn giống cây trồng</c:v>
                </c:pt>
                <c:pt idx="1">
                  <c:v>Tạo hình tỉa cành cây trồng</c:v>
                </c:pt>
                <c:pt idx="2">
                  <c:v>Quản lý sâu hại và dịch bệnh</c:v>
                </c:pt>
                <c:pt idx="3">
                  <c:v>Sử dụng phân bón</c:v>
                </c:pt>
              </c:strCache>
            </c:strRef>
          </c:cat>
          <c:val>
            <c:numRef>
              <c:f>'2. ĐẦU VÀO DỮ LIỆU'!$U$58:$U$61</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BF4-43BE-9434-AA0F0428B010}"/>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393460202779"/>
          <c:y val="0.12177061257442731"/>
          <c:w val="0.55513618744676785"/>
          <c:h val="0.80601504138905711"/>
        </c:manualLayout>
      </c:layout>
      <c:radarChart>
        <c:radarStyle val="marker"/>
        <c:varyColors val="0"/>
        <c:ser>
          <c:idx val="0"/>
          <c:order val="0"/>
          <c:spPr>
            <a:ln w="28575" cap="rnd">
              <a:solidFill>
                <a:schemeClr val="accent1"/>
              </a:solidFill>
              <a:round/>
            </a:ln>
            <a:effectLst/>
          </c:spPr>
          <c:marker>
            <c:symbol val="circle"/>
            <c:size val="5"/>
            <c:spPr>
              <a:solidFill>
                <a:srgbClr val="FF0000"/>
              </a:solidFill>
              <a:ln w="9525">
                <a:solidFill>
                  <a:schemeClr val="accent1"/>
                </a:solidFill>
              </a:ln>
              <a:effectLst/>
            </c:spPr>
          </c:marker>
          <c:cat>
            <c:strRef>
              <c:f>'3. KẾT QUẢ'!$H$8:$H$13</c:f>
              <c:strCache>
                <c:ptCount val="6"/>
                <c:pt idx="0">
                  <c:v>Hệ số chống chịu</c:v>
                </c:pt>
                <c:pt idx="1">
                  <c:v>Quản lý Trang trại</c:v>
                </c:pt>
                <c:pt idx="2">
                  <c:v>Quản lý nguồn nước</c:v>
                </c:pt>
                <c:pt idx="3">
                  <c:v>Quản lý Đất</c:v>
                </c:pt>
                <c:pt idx="4">
                  <c:v>Quản lý thảm thực vật tự nhiên</c:v>
                </c:pt>
                <c:pt idx="5">
                  <c:v>Quản lý Cây trồng</c:v>
                </c:pt>
              </c:strCache>
            </c:strRef>
          </c:cat>
          <c:val>
            <c:numRef>
              <c:f>'3. KẾT QUẢ'!$I$8:$I$13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350-4467-AF10-1AADF86A6EFB}"/>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xdr:row>
      <xdr:rowOff>71682</xdr:rowOff>
    </xdr:from>
    <xdr:to>
      <xdr:col>4</xdr:col>
      <xdr:colOff>588733</xdr:colOff>
      <xdr:row>27</xdr:row>
      <xdr:rowOff>46244</xdr:rowOff>
    </xdr:to>
    <xdr:pic>
      <xdr:nvPicPr>
        <xdr:cNvPr id="2" name="Picture 1">
          <a:extLst>
            <a:ext uri="{FF2B5EF4-FFF2-40B4-BE49-F238E27FC236}">
              <a16:creationId xmlns:a16="http://schemas.microsoft.com/office/drawing/2014/main" id="{968505AA-D1BF-43B3-84C8-1C5688D7B1D4}"/>
            </a:ext>
          </a:extLst>
        </xdr:cNvPr>
        <xdr:cNvPicPr>
          <a:picLocks noChangeAspect="1"/>
        </xdr:cNvPicPr>
      </xdr:nvPicPr>
      <xdr:blipFill>
        <a:blip xmlns:r="http://schemas.openxmlformats.org/officeDocument/2006/relationships" r:embed="rId1"/>
        <a:stretch>
          <a:fillRect/>
        </a:stretch>
      </xdr:blipFill>
      <xdr:spPr>
        <a:xfrm>
          <a:off x="0" y="2300532"/>
          <a:ext cx="3484333" cy="4746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30480</xdr:colOff>
      <xdr:row>6</xdr:row>
      <xdr:rowOff>457201</xdr:rowOff>
    </xdr:from>
    <xdr:to>
      <xdr:col>23</xdr:col>
      <xdr:colOff>333375</xdr:colOff>
      <xdr:row>13</xdr:row>
      <xdr:rowOff>38100</xdr:rowOff>
    </xdr:to>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1702</xdr:colOff>
      <xdr:row>31</xdr:row>
      <xdr:rowOff>1</xdr:rowOff>
    </xdr:from>
    <xdr:to>
      <xdr:col>23</xdr:col>
      <xdr:colOff>9525</xdr:colOff>
      <xdr:row>47</xdr:row>
      <xdr:rowOff>942975</xdr:rowOff>
    </xdr:to>
    <xdr:graphicFrame macro="">
      <xdr:nvGraphicFramePr>
        <xdr:cNvPr id="4" name="Chart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419100</xdr:colOff>
      <xdr:row>15</xdr:row>
      <xdr:rowOff>152400</xdr:rowOff>
    </xdr:from>
    <xdr:to>
      <xdr:col>23</xdr:col>
      <xdr:colOff>257175</xdr:colOff>
      <xdr:row>28</xdr:row>
      <xdr:rowOff>57150</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385761</xdr:colOff>
      <xdr:row>6</xdr:row>
      <xdr:rowOff>503873</xdr:rowOff>
    </xdr:from>
    <xdr:to>
      <xdr:col>33</xdr:col>
      <xdr:colOff>552517</xdr:colOff>
      <xdr:row>13</xdr:row>
      <xdr:rowOff>63499</xdr:rowOff>
    </xdr:to>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381000</xdr:colOff>
      <xdr:row>15</xdr:row>
      <xdr:rowOff>152400</xdr:rowOff>
    </xdr:from>
    <xdr:to>
      <xdr:col>33</xdr:col>
      <xdr:colOff>544421</xdr:colOff>
      <xdr:row>28</xdr:row>
      <xdr:rowOff>44823</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110488</xdr:colOff>
      <xdr:row>13</xdr:row>
      <xdr:rowOff>152398</xdr:rowOff>
    </xdr:from>
    <xdr:to>
      <xdr:col>10</xdr:col>
      <xdr:colOff>571500</xdr:colOff>
      <xdr:row>18</xdr:row>
      <xdr:rowOff>866774</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33FB6-2E99-4EEB-BC0D-9467450204E4}">
  <dimension ref="A1:T34"/>
  <sheetViews>
    <sheetView showGridLines="0" tabSelected="1" showWhiteSpace="0" zoomScaleNormal="100" workbookViewId="0">
      <selection activeCell="F8" sqref="F8:I8"/>
    </sheetView>
  </sheetViews>
  <sheetFormatPr defaultColWidth="10.875" defaultRowHeight="14.25"/>
  <cols>
    <col min="1" max="5" width="10.875" style="139"/>
    <col min="6" max="6" width="11.875" style="139" customWidth="1"/>
    <col min="7" max="7" width="11.75" style="139" customWidth="1"/>
    <col min="8" max="13" width="10.875" style="139"/>
    <col min="14" max="14" width="7.375" style="139" customWidth="1"/>
    <col min="15" max="19" width="10.875" style="139"/>
    <col min="20" max="20" width="14.375" style="139" customWidth="1"/>
    <col min="21" max="16384" width="10.875" style="139"/>
  </cols>
  <sheetData>
    <row r="1" spans="1:20" ht="45">
      <c r="A1" s="138" t="s">
        <v>0</v>
      </c>
    </row>
    <row r="2" spans="1:20" ht="32.25" customHeight="1">
      <c r="A2" s="140" t="s">
        <v>1</v>
      </c>
    </row>
    <row r="3" spans="1:20" ht="20.25" customHeight="1">
      <c r="A3" s="141" t="s">
        <v>2</v>
      </c>
    </row>
    <row r="4" spans="1:20" ht="18.75">
      <c r="A4" s="141" t="s">
        <v>3</v>
      </c>
    </row>
    <row r="5" spans="1:20" ht="18.75">
      <c r="A5" s="167" t="s">
        <v>4</v>
      </c>
      <c r="B5" s="168"/>
      <c r="C5" s="168"/>
      <c r="D5" s="168"/>
    </row>
    <row r="6" spans="1:20" ht="19.5" thickBot="1">
      <c r="A6" s="141" t="s">
        <v>5</v>
      </c>
    </row>
    <row r="7" spans="1:20" ht="24.75" customHeight="1">
      <c r="F7" s="184" t="s">
        <v>6</v>
      </c>
      <c r="G7" s="204"/>
      <c r="H7" s="204"/>
      <c r="I7" s="204"/>
      <c r="J7" s="184" t="s">
        <v>7</v>
      </c>
      <c r="K7" s="184"/>
      <c r="L7" s="184" t="s">
        <v>8</v>
      </c>
      <c r="M7" s="184"/>
      <c r="O7" s="142" t="s">
        <v>9</v>
      </c>
      <c r="P7" s="143"/>
      <c r="Q7" s="143"/>
      <c r="R7" s="143"/>
      <c r="S7" s="143"/>
      <c r="T7" s="144"/>
    </row>
    <row r="8" spans="1:20" ht="28.5" customHeight="1">
      <c r="F8" s="183" t="s">
        <v>10</v>
      </c>
      <c r="G8" s="183"/>
      <c r="H8" s="183"/>
      <c r="I8" s="183"/>
      <c r="J8" s="205">
        <v>45016</v>
      </c>
      <c r="K8" s="183"/>
      <c r="L8" s="183" t="s">
        <v>11</v>
      </c>
      <c r="M8" s="183"/>
      <c r="O8" s="197" t="s">
        <v>12</v>
      </c>
      <c r="P8" s="198"/>
      <c r="Q8" s="198"/>
      <c r="R8" s="198"/>
      <c r="S8" s="198"/>
      <c r="T8" s="199"/>
    </row>
    <row r="9" spans="1:20" ht="18.75">
      <c r="A9" s="145"/>
      <c r="F9" s="184" t="s">
        <v>13</v>
      </c>
      <c r="G9" s="184"/>
      <c r="H9" s="184"/>
      <c r="I9" s="184"/>
      <c r="J9" s="184"/>
      <c r="K9" s="184"/>
      <c r="L9" s="184"/>
      <c r="M9" s="184"/>
      <c r="N9" s="146"/>
      <c r="O9" s="200"/>
      <c r="P9" s="198"/>
      <c r="Q9" s="198"/>
      <c r="R9" s="198"/>
      <c r="S9" s="198"/>
      <c r="T9" s="199"/>
    </row>
    <row r="10" spans="1:20">
      <c r="F10" s="188" t="s">
        <v>14</v>
      </c>
      <c r="G10" s="189"/>
      <c r="H10" s="189"/>
      <c r="I10" s="189"/>
      <c r="J10" s="189"/>
      <c r="K10" s="189"/>
      <c r="L10" s="189"/>
      <c r="M10" s="190"/>
      <c r="O10" s="200"/>
      <c r="P10" s="198"/>
      <c r="Q10" s="198"/>
      <c r="R10" s="198"/>
      <c r="S10" s="198"/>
      <c r="T10" s="199"/>
    </row>
    <row r="11" spans="1:20">
      <c r="F11" s="191"/>
      <c r="G11" s="192"/>
      <c r="H11" s="192"/>
      <c r="I11" s="192"/>
      <c r="J11" s="192"/>
      <c r="K11" s="192"/>
      <c r="L11" s="192"/>
      <c r="M11" s="193"/>
      <c r="O11" s="200"/>
      <c r="P11" s="198"/>
      <c r="Q11" s="198"/>
      <c r="R11" s="198"/>
      <c r="S11" s="198"/>
      <c r="T11" s="199"/>
    </row>
    <row r="12" spans="1:20">
      <c r="F12" s="194"/>
      <c r="G12" s="195"/>
      <c r="H12" s="195"/>
      <c r="I12" s="195"/>
      <c r="J12" s="195"/>
      <c r="K12" s="195"/>
      <c r="L12" s="195"/>
      <c r="M12" s="196"/>
      <c r="O12" s="200"/>
      <c r="P12" s="198"/>
      <c r="Q12" s="198"/>
      <c r="R12" s="198"/>
      <c r="S12" s="198"/>
      <c r="T12" s="199"/>
    </row>
    <row r="13" spans="1:20" ht="15.95" customHeight="1">
      <c r="F13" s="184" t="s">
        <v>15</v>
      </c>
      <c r="G13" s="184"/>
      <c r="H13" s="184"/>
      <c r="I13" s="184"/>
      <c r="J13" s="184"/>
      <c r="K13" s="184"/>
      <c r="L13" s="184"/>
      <c r="M13" s="184"/>
      <c r="O13" s="200"/>
      <c r="P13" s="198"/>
      <c r="Q13" s="198"/>
      <c r="R13" s="198"/>
      <c r="S13" s="198"/>
      <c r="T13" s="199"/>
    </row>
    <row r="14" spans="1:20" ht="15.95" customHeight="1">
      <c r="F14" s="183" t="s">
        <v>16</v>
      </c>
      <c r="G14" s="183"/>
      <c r="H14" s="183"/>
      <c r="I14" s="183"/>
      <c r="J14" s="183"/>
      <c r="K14" s="183"/>
      <c r="L14" s="183"/>
      <c r="M14" s="183"/>
      <c r="O14" s="200"/>
      <c r="P14" s="198"/>
      <c r="Q14" s="198"/>
      <c r="R14" s="198"/>
      <c r="S14" s="198"/>
      <c r="T14" s="199"/>
    </row>
    <row r="15" spans="1:20" ht="15.95" customHeight="1" thickBot="1">
      <c r="F15" s="184" t="s">
        <v>17</v>
      </c>
      <c r="G15" s="184"/>
      <c r="H15" s="184"/>
      <c r="I15" s="184"/>
      <c r="J15" s="184"/>
      <c r="K15" s="184"/>
      <c r="L15" s="184"/>
      <c r="M15" s="184"/>
      <c r="O15" s="201"/>
      <c r="P15" s="202"/>
      <c r="Q15" s="202"/>
      <c r="R15" s="202"/>
      <c r="S15" s="202"/>
      <c r="T15" s="203"/>
    </row>
    <row r="16" spans="1:20" ht="15.95" customHeight="1">
      <c r="F16" s="183" t="s">
        <v>18</v>
      </c>
      <c r="G16" s="183"/>
      <c r="H16" s="183"/>
      <c r="I16" s="183"/>
      <c r="J16" s="183"/>
      <c r="K16" s="183"/>
      <c r="L16" s="183"/>
      <c r="M16" s="183"/>
    </row>
    <row r="17" spans="6:20" ht="20.25" customHeight="1">
      <c r="F17" s="184" t="s">
        <v>19</v>
      </c>
      <c r="G17" s="184"/>
      <c r="H17" s="184"/>
      <c r="I17" s="184"/>
      <c r="J17" s="184"/>
      <c r="K17" s="184"/>
      <c r="L17" s="184"/>
      <c r="M17" s="184"/>
    </row>
    <row r="18" spans="6:20" ht="19.5" customHeight="1">
      <c r="F18" s="183" t="s">
        <v>20</v>
      </c>
      <c r="G18" s="183"/>
      <c r="H18" s="183"/>
      <c r="I18" s="183"/>
      <c r="J18" s="183"/>
      <c r="K18" s="183"/>
      <c r="L18" s="183"/>
      <c r="M18" s="183"/>
    </row>
    <row r="19" spans="6:20" s="146" customFormat="1" ht="17.25" customHeight="1">
      <c r="F19" s="184" t="s">
        <v>21</v>
      </c>
      <c r="G19" s="184"/>
      <c r="H19" s="184"/>
      <c r="I19" s="184"/>
      <c r="J19" s="184" t="s">
        <v>22</v>
      </c>
      <c r="K19" s="184"/>
      <c r="L19" s="184"/>
      <c r="M19" s="184"/>
      <c r="N19" s="139"/>
      <c r="O19" s="147" t="s">
        <v>23</v>
      </c>
      <c r="P19" s="147"/>
      <c r="Q19" s="147"/>
      <c r="R19" s="147"/>
      <c r="S19" s="147"/>
      <c r="T19" s="147"/>
    </row>
    <row r="20" spans="6:20" ht="42.75" customHeight="1">
      <c r="F20" s="185" t="s">
        <v>24</v>
      </c>
      <c r="G20" s="186"/>
      <c r="H20" s="186"/>
      <c r="I20" s="187"/>
      <c r="J20" s="185" t="s">
        <v>25</v>
      </c>
      <c r="K20" s="186"/>
      <c r="L20" s="186"/>
      <c r="M20" s="187"/>
      <c r="O20" s="179" t="s">
        <v>26</v>
      </c>
      <c r="P20" s="179"/>
      <c r="Q20" s="179"/>
      <c r="R20" s="179"/>
      <c r="S20" s="179"/>
      <c r="T20" s="179"/>
    </row>
    <row r="21" spans="6:20" ht="18.600000000000001" customHeight="1"/>
    <row r="22" spans="6:20" ht="18" customHeight="1">
      <c r="F22" s="147" t="s">
        <v>27</v>
      </c>
    </row>
    <row r="23" spans="6:20" ht="18" customHeight="1">
      <c r="F23" s="180" t="s">
        <v>28</v>
      </c>
      <c r="G23" s="180"/>
      <c r="H23" s="180"/>
      <c r="I23" s="180"/>
      <c r="J23" s="180"/>
      <c r="K23" s="180"/>
      <c r="L23" s="180"/>
      <c r="M23" s="180"/>
    </row>
    <row r="24" spans="6:20" ht="18.600000000000001" customHeight="1">
      <c r="F24" s="180"/>
      <c r="G24" s="180"/>
      <c r="H24" s="180"/>
      <c r="I24" s="180"/>
      <c r="J24" s="180"/>
      <c r="K24" s="180"/>
      <c r="L24" s="180"/>
      <c r="M24" s="180"/>
    </row>
    <row r="25" spans="6:20" ht="18.600000000000001" customHeight="1">
      <c r="F25" s="180"/>
      <c r="G25" s="180"/>
      <c r="H25" s="180"/>
      <c r="I25" s="180"/>
      <c r="J25" s="180"/>
      <c r="K25" s="180"/>
      <c r="L25" s="180"/>
      <c r="M25" s="180"/>
    </row>
    <row r="26" spans="6:20" ht="15.75" customHeight="1">
      <c r="F26" s="180"/>
      <c r="G26" s="180"/>
      <c r="H26" s="180"/>
      <c r="I26" s="180"/>
      <c r="J26" s="180"/>
      <c r="K26" s="180"/>
      <c r="L26" s="180"/>
      <c r="M26" s="180"/>
    </row>
    <row r="27" spans="6:20" ht="15.75" customHeight="1">
      <c r="F27" s="147" t="s">
        <v>29</v>
      </c>
    </row>
    <row r="28" spans="6:20" ht="18.600000000000001" customHeight="1">
      <c r="F28" s="181" t="s">
        <v>30</v>
      </c>
      <c r="G28" s="181"/>
      <c r="H28" s="181"/>
      <c r="I28" s="181"/>
      <c r="J28" s="181"/>
      <c r="K28" s="181"/>
      <c r="L28" s="181"/>
      <c r="M28" s="181"/>
    </row>
    <row r="29" spans="6:20" ht="18.600000000000001" customHeight="1">
      <c r="F29" s="181"/>
      <c r="G29" s="181"/>
      <c r="H29" s="181"/>
      <c r="I29" s="181"/>
      <c r="J29" s="181"/>
      <c r="K29" s="181"/>
      <c r="L29" s="181"/>
      <c r="M29" s="181"/>
    </row>
    <row r="30" spans="6:20" ht="18.600000000000001" customHeight="1">
      <c r="F30" s="148"/>
      <c r="G30" s="148"/>
      <c r="H30" s="148"/>
      <c r="I30" s="148"/>
      <c r="J30" s="148"/>
      <c r="K30" s="148"/>
      <c r="L30" s="148"/>
      <c r="M30" s="148"/>
      <c r="O30" s="149"/>
    </row>
    <row r="31" spans="6:20" ht="18.75" customHeight="1"/>
    <row r="32" spans="6:20" ht="21" customHeight="1">
      <c r="F32" s="182" t="s">
        <v>31</v>
      </c>
      <c r="G32" s="182"/>
      <c r="H32" s="182"/>
      <c r="I32" s="182"/>
      <c r="J32" s="182"/>
      <c r="K32" s="182"/>
      <c r="L32" s="182"/>
      <c r="M32" s="182"/>
    </row>
    <row r="33" spans="1:13">
      <c r="A33" s="150" t="s">
        <v>32</v>
      </c>
      <c r="F33" s="182"/>
      <c r="G33" s="182"/>
      <c r="H33" s="182"/>
      <c r="I33" s="182"/>
      <c r="J33" s="182"/>
      <c r="K33" s="182"/>
      <c r="L33" s="182"/>
      <c r="M33" s="182"/>
    </row>
    <row r="34" spans="1:13" ht="14.45" customHeight="1">
      <c r="F34" s="151"/>
    </row>
  </sheetData>
  <sheetProtection sheet="1" formatColumns="0" formatRows="0"/>
  <mergeCells count="23">
    <mergeCell ref="F7:I7"/>
    <mergeCell ref="J7:K7"/>
    <mergeCell ref="L7:M7"/>
    <mergeCell ref="F8:I8"/>
    <mergeCell ref="J8:K8"/>
    <mergeCell ref="L8:M8"/>
    <mergeCell ref="F9:M9"/>
    <mergeCell ref="F10:M12"/>
    <mergeCell ref="F13:M13"/>
    <mergeCell ref="F14:M14"/>
    <mergeCell ref="O8:T15"/>
    <mergeCell ref="F15:M15"/>
    <mergeCell ref="O20:T20"/>
    <mergeCell ref="F23:M26"/>
    <mergeCell ref="F28:M29"/>
    <mergeCell ref="F32:M33"/>
    <mergeCell ref="F16:M16"/>
    <mergeCell ref="F17:M17"/>
    <mergeCell ref="F18:M18"/>
    <mergeCell ref="F19:I19"/>
    <mergeCell ref="J19:M19"/>
    <mergeCell ref="F20:I20"/>
    <mergeCell ref="J20:M20"/>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D81F-8274-4EF3-BA98-FE0C1422FA0B}">
  <sheetPr>
    <tabColor rgb="FF0070C0"/>
  </sheetPr>
  <dimension ref="B1:F11"/>
  <sheetViews>
    <sheetView zoomScale="80" zoomScaleNormal="80" workbookViewId="0">
      <selection activeCell="B7" sqref="B7"/>
    </sheetView>
  </sheetViews>
  <sheetFormatPr defaultRowHeight="14.25"/>
  <cols>
    <col min="2" max="2" width="78.25" customWidth="1"/>
    <col min="4" max="4" width="71.125" customWidth="1"/>
    <col min="6" max="6" width="68" customWidth="1"/>
  </cols>
  <sheetData>
    <row r="1" spans="2:6" ht="15" thickBot="1"/>
    <row r="2" spans="2:6" ht="35.25">
      <c r="B2" s="111" t="s">
        <v>33</v>
      </c>
      <c r="C2" s="96"/>
      <c r="D2" s="96"/>
      <c r="E2" s="96"/>
      <c r="F2" s="97"/>
    </row>
    <row r="3" spans="2:6" ht="29.25" thickBot="1">
      <c r="B3" s="98" t="s">
        <v>34</v>
      </c>
      <c r="C3" s="99"/>
      <c r="D3" s="99"/>
      <c r="E3" s="99"/>
      <c r="F3" s="100"/>
    </row>
    <row r="4" spans="2:6" ht="15" thickBot="1"/>
    <row r="5" spans="2:6" ht="28.5" thickBot="1">
      <c r="B5" s="18" t="s">
        <v>35</v>
      </c>
      <c r="C5" s="19"/>
      <c r="D5" s="19"/>
      <c r="E5" s="19"/>
      <c r="F5" s="20"/>
    </row>
    <row r="6" spans="2:6" ht="15" thickBot="1"/>
    <row r="7" spans="2:6" ht="55.5">
      <c r="B7" s="15" t="s">
        <v>36</v>
      </c>
      <c r="D7" s="16" t="s">
        <v>37</v>
      </c>
      <c r="F7" s="17" t="s">
        <v>38</v>
      </c>
    </row>
    <row r="8" spans="2:6" ht="126">
      <c r="B8" s="21" t="s">
        <v>39</v>
      </c>
      <c r="C8" s="54"/>
      <c r="D8" s="23" t="s">
        <v>40</v>
      </c>
      <c r="E8" s="54"/>
      <c r="F8" s="25" t="s">
        <v>41</v>
      </c>
    </row>
    <row r="9" spans="2:6" ht="198.75" customHeight="1">
      <c r="B9" s="21" t="s">
        <v>42</v>
      </c>
      <c r="C9" s="54"/>
      <c r="D9" s="23" t="s">
        <v>43</v>
      </c>
      <c r="E9" s="54"/>
      <c r="F9" s="25" t="s">
        <v>44</v>
      </c>
    </row>
    <row r="10" spans="2:6" ht="126.75" thickBot="1">
      <c r="B10" s="22" t="s">
        <v>45</v>
      </c>
      <c r="C10" s="54"/>
      <c r="D10" s="23" t="s">
        <v>46</v>
      </c>
      <c r="E10" s="54"/>
      <c r="F10" s="26" t="s">
        <v>47</v>
      </c>
    </row>
    <row r="11" spans="2:6" ht="126.75" thickBot="1">
      <c r="B11" s="54"/>
      <c r="C11" s="54"/>
      <c r="D11" s="24" t="s">
        <v>48</v>
      </c>
      <c r="E11" s="54"/>
      <c r="F11" s="54"/>
    </row>
  </sheetData>
  <sheetProtection sheet="1" objects="1" scenarios="1" formatColumns="0" formatRows="0"/>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CB560-17D7-43CC-A9A8-2797C1283902}">
  <sheetPr>
    <tabColor rgb="FF0070C0"/>
  </sheetPr>
  <dimension ref="B1:AK69"/>
  <sheetViews>
    <sheetView zoomScale="80" zoomScaleNormal="80" workbookViewId="0">
      <selection activeCell="C6" sqref="C6"/>
    </sheetView>
  </sheetViews>
  <sheetFormatPr defaultRowHeight="14.25"/>
  <cols>
    <col min="2" max="2" width="55.875" customWidth="1"/>
    <col min="3" max="3" width="22.875" customWidth="1"/>
    <col min="4" max="4" width="21.125" customWidth="1"/>
    <col min="5" max="5" width="57.25" customWidth="1"/>
    <col min="6" max="6" width="27.625" style="153" customWidth="1"/>
    <col min="7" max="7" width="9.125" hidden="1" customWidth="1"/>
    <col min="8" max="8" width="27.875" style="153" customWidth="1"/>
    <col min="9" max="10" width="9.125" style="153"/>
    <col min="18" max="37" width="9" style="169"/>
    <col min="131" max="131" width="10.625" bestFit="1" customWidth="1"/>
  </cols>
  <sheetData>
    <row r="1" spans="2:26" ht="15" thickBot="1"/>
    <row r="2" spans="2:26" ht="24.75" customHeight="1" thickBot="1">
      <c r="B2" s="18" t="s">
        <v>49</v>
      </c>
      <c r="C2" s="19"/>
      <c r="D2" s="19"/>
      <c r="E2" s="43"/>
      <c r="F2" s="154"/>
    </row>
    <row r="4" spans="2:26" ht="15" thickBot="1"/>
    <row r="5" spans="2:26" ht="18.75" thickBot="1">
      <c r="B5" s="206" t="s">
        <v>50</v>
      </c>
      <c r="C5" s="207"/>
    </row>
    <row r="6" spans="2:26" ht="18.75" thickBot="1">
      <c r="B6" s="27" t="s">
        <v>51</v>
      </c>
      <c r="C6" s="164" t="s">
        <v>52</v>
      </c>
    </row>
    <row r="8" spans="2:26" ht="15" thickBot="1"/>
    <row r="9" spans="2:26" ht="21" thickBot="1">
      <c r="B9" s="29" t="s">
        <v>53</v>
      </c>
      <c r="C9" s="30"/>
      <c r="D9" s="30"/>
      <c r="E9" s="31"/>
      <c r="F9" s="155"/>
    </row>
    <row r="10" spans="2:26" ht="33.75" customHeight="1" thickBot="1">
      <c r="B10" s="34"/>
      <c r="C10" s="104" t="s">
        <v>54</v>
      </c>
      <c r="D10" s="208" t="e">
        <f>VLOOKUP($C$6&amp;C10,'Data Sheet Current Vulnerabilit'!$D:$E,2,FALSE)</f>
        <v>#N/A</v>
      </c>
      <c r="E10" s="209"/>
      <c r="F10" s="156" t="s">
        <v>52</v>
      </c>
      <c r="V10" s="169">
        <f>IF(F10=$V$65,-1)+IF(F10=$V$66,1)</f>
        <v>0</v>
      </c>
      <c r="Z10" s="169">
        <f>SUM(V10:V25)</f>
        <v>0</v>
      </c>
    </row>
    <row r="11" spans="2:26" ht="39" customHeight="1" thickBot="1">
      <c r="B11" s="35" t="s">
        <v>55</v>
      </c>
      <c r="C11" s="104" t="s">
        <v>56</v>
      </c>
      <c r="D11" s="208" t="e">
        <f>VLOOKUP($C$6&amp;C11,'Data Sheet Current Vulnerabilit'!$D:$E,2,FALSE)</f>
        <v>#N/A</v>
      </c>
      <c r="E11" s="209"/>
      <c r="F11" s="156" t="s">
        <v>52</v>
      </c>
      <c r="V11" s="169">
        <f t="shared" ref="V11:V16" si="0">IF(F11=$V$65,-1)+IF(F11=$V$66,1)</f>
        <v>0</v>
      </c>
    </row>
    <row r="12" spans="2:26" ht="36.6" customHeight="1" thickBot="1">
      <c r="B12" s="36" t="s">
        <v>57</v>
      </c>
      <c r="C12" s="104" t="s">
        <v>58</v>
      </c>
      <c r="D12" s="208" t="e">
        <f>VLOOKUP($C$6&amp;C12,'Data Sheet Current Vulnerabilit'!$D:$E,2,FALSE)</f>
        <v>#N/A</v>
      </c>
      <c r="E12" s="209"/>
      <c r="F12" s="156" t="s">
        <v>52</v>
      </c>
      <c r="V12" s="169">
        <f t="shared" si="0"/>
        <v>0</v>
      </c>
    </row>
    <row r="13" spans="2:26" ht="18.600000000000001" customHeight="1" thickBot="1">
      <c r="B13" s="36"/>
      <c r="C13" s="104" t="s">
        <v>59</v>
      </c>
      <c r="D13" s="208" t="e">
        <f>VLOOKUP($C$6&amp;C13,'Data Sheet Current Vulnerabilit'!$D:$E,2,FALSE)</f>
        <v>#N/A</v>
      </c>
      <c r="E13" s="209"/>
      <c r="F13" s="156" t="s">
        <v>52</v>
      </c>
      <c r="V13" s="169">
        <f t="shared" si="0"/>
        <v>0</v>
      </c>
    </row>
    <row r="14" spans="2:26" ht="35.25" customHeight="1" thickBot="1">
      <c r="B14" s="37"/>
      <c r="C14" s="104" t="s">
        <v>60</v>
      </c>
      <c r="D14" s="208" t="e">
        <f>VLOOKUP($C$6&amp;C14,'Data Sheet Current Vulnerabilit'!$D:$E,2,FALSE)</f>
        <v>#N/A</v>
      </c>
      <c r="E14" s="209"/>
      <c r="F14" s="156" t="s">
        <v>52</v>
      </c>
      <c r="V14" s="169">
        <f t="shared" si="0"/>
        <v>0</v>
      </c>
    </row>
    <row r="15" spans="2:26" ht="31.5" customHeight="1" thickBot="1">
      <c r="B15" s="37"/>
      <c r="C15" s="104" t="s">
        <v>61</v>
      </c>
      <c r="D15" s="208" t="e">
        <f>VLOOKUP($C$6&amp;C15,'Data Sheet Current Vulnerabilit'!$D:$E,2,FALSE)</f>
        <v>#N/A</v>
      </c>
      <c r="E15" s="209"/>
      <c r="F15" s="156" t="s">
        <v>52</v>
      </c>
      <c r="V15" s="169">
        <f t="shared" si="0"/>
        <v>0</v>
      </c>
    </row>
    <row r="16" spans="2:26" ht="44.25" customHeight="1" thickBot="1">
      <c r="B16" s="38"/>
      <c r="C16" s="104" t="s">
        <v>62</v>
      </c>
      <c r="D16" s="208" t="e">
        <f>VLOOKUP($C$6&amp;C16,'Data Sheet Current Vulnerabilit'!$D:$E,2,FALSE)</f>
        <v>#N/A</v>
      </c>
      <c r="E16" s="209"/>
      <c r="F16" s="156" t="s">
        <v>52</v>
      </c>
      <c r="V16" s="169">
        <f t="shared" si="0"/>
        <v>0</v>
      </c>
    </row>
    <row r="17" spans="2:28" ht="15" thickBot="1">
      <c r="E17" s="28"/>
    </row>
    <row r="18" spans="2:28" ht="21" thickBot="1">
      <c r="B18" s="32" t="s">
        <v>63</v>
      </c>
      <c r="C18" s="33"/>
      <c r="D18" s="33"/>
      <c r="E18" s="33"/>
      <c r="F18" s="157"/>
      <c r="Y18" s="170"/>
    </row>
    <row r="19" spans="2:28" ht="39" customHeight="1" thickBot="1">
      <c r="B19" s="39"/>
      <c r="C19" s="103" t="s">
        <v>64</v>
      </c>
      <c r="D19" s="208" t="e">
        <f>VLOOKUP($C$6&amp;C19,'Data Sheet Current Vulnerabilit'!$D:$E,2,FALSE)</f>
        <v>#N/A</v>
      </c>
      <c r="E19" s="209"/>
      <c r="F19" s="158" t="s">
        <v>52</v>
      </c>
      <c r="V19" s="169">
        <f>IF(F19=$V$65,-1)+IF(F19=$V$66,1)</f>
        <v>0</v>
      </c>
    </row>
    <row r="20" spans="2:28" ht="15.75" thickBot="1">
      <c r="B20" s="40"/>
      <c r="C20" s="103" t="s">
        <v>65</v>
      </c>
      <c r="D20" s="208" t="e">
        <f>VLOOKUP($C$6&amp;C20,'Data Sheet Current Vulnerabilit'!$D:$E,2,FALSE)</f>
        <v>#N/A</v>
      </c>
      <c r="E20" s="209"/>
      <c r="F20" s="158" t="s">
        <v>52</v>
      </c>
      <c r="V20" s="169">
        <f t="shared" ref="V20:V25" si="1">IF(F20=$V$65,-1)+IF(F20=$V$66,1)</f>
        <v>0</v>
      </c>
    </row>
    <row r="21" spans="2:28" ht="33.75" customHeight="1" thickBot="1">
      <c r="B21" s="42" t="s">
        <v>66</v>
      </c>
      <c r="C21" s="103" t="s">
        <v>67</v>
      </c>
      <c r="D21" s="208" t="e">
        <f>VLOOKUP($C$6&amp;C21,'Data Sheet Current Vulnerabilit'!$D:$E,2,FALSE)</f>
        <v>#N/A</v>
      </c>
      <c r="E21" s="209"/>
      <c r="F21" s="158" t="s">
        <v>52</v>
      </c>
      <c r="V21" s="169">
        <f t="shared" si="1"/>
        <v>0</v>
      </c>
    </row>
    <row r="22" spans="2:28" ht="40.5" customHeight="1" thickBot="1">
      <c r="B22" s="112"/>
      <c r="C22" s="103" t="s">
        <v>68</v>
      </c>
      <c r="D22" s="208" t="e">
        <f>VLOOKUP($C$6&amp;C22,'Data Sheet Current Vulnerabilit'!$D:$E,2,FALSE)</f>
        <v>#N/A</v>
      </c>
      <c r="E22" s="209"/>
      <c r="F22" s="158" t="s">
        <v>52</v>
      </c>
      <c r="V22" s="169">
        <f t="shared" si="1"/>
        <v>0</v>
      </c>
    </row>
    <row r="23" spans="2:28" ht="15.75" customHeight="1" thickBot="1">
      <c r="B23" s="40"/>
      <c r="C23" s="103" t="s">
        <v>69</v>
      </c>
      <c r="D23" s="208" t="e">
        <f>VLOOKUP($C$6&amp;C23,'Data Sheet Current Vulnerabilit'!$D:$E,2,FALSE)</f>
        <v>#N/A</v>
      </c>
      <c r="E23" s="209"/>
      <c r="F23" s="158" t="s">
        <v>52</v>
      </c>
      <c r="V23" s="169">
        <f t="shared" si="1"/>
        <v>0</v>
      </c>
    </row>
    <row r="24" spans="2:28" ht="28.15" customHeight="1" thickBot="1">
      <c r="B24" s="40"/>
      <c r="C24" s="103" t="s">
        <v>70</v>
      </c>
      <c r="D24" s="208" t="e">
        <f>VLOOKUP($C$6&amp;C24,'Data Sheet Current Vulnerabilit'!$D:$E,2,FALSE)</f>
        <v>#N/A</v>
      </c>
      <c r="E24" s="209"/>
      <c r="F24" s="158" t="s">
        <v>52</v>
      </c>
      <c r="V24" s="169">
        <f t="shared" si="1"/>
        <v>0</v>
      </c>
    </row>
    <row r="25" spans="2:28" ht="15.75" customHeight="1" thickBot="1">
      <c r="B25" s="41"/>
      <c r="C25" s="12" t="s">
        <v>71</v>
      </c>
      <c r="D25" s="208" t="e">
        <f>VLOOKUP($C$6&amp;C25,'Data Sheet Current Vulnerabilit'!$D:$E,2,FALSE)</f>
        <v>#N/A</v>
      </c>
      <c r="E25" s="209"/>
      <c r="F25" s="158" t="s">
        <v>52</v>
      </c>
      <c r="V25" s="169">
        <f t="shared" si="1"/>
        <v>0</v>
      </c>
    </row>
    <row r="26" spans="2:28" ht="15" thickBot="1"/>
    <row r="27" spans="2:28" ht="21" thickBot="1">
      <c r="B27" s="45" t="s">
        <v>72</v>
      </c>
      <c r="C27" s="46"/>
      <c r="D27" s="46"/>
      <c r="E27" s="46"/>
      <c r="F27" s="159"/>
    </row>
    <row r="28" spans="2:28" ht="18.75" thickBot="1">
      <c r="B28" s="47" t="s">
        <v>73</v>
      </c>
      <c r="C28" s="51" t="s">
        <v>74</v>
      </c>
      <c r="D28" s="101"/>
      <c r="E28" s="52"/>
      <c r="F28" s="160" t="s">
        <v>75</v>
      </c>
      <c r="Y28" s="170" t="s">
        <v>76</v>
      </c>
    </row>
    <row r="29" spans="2:28" ht="33.75" customHeight="1" thickBot="1">
      <c r="B29" s="48"/>
      <c r="C29" s="53" t="s">
        <v>77</v>
      </c>
      <c r="D29" s="53" t="s">
        <v>78</v>
      </c>
      <c r="E29" s="28" t="e">
        <f>VLOOKUP($C$6&amp;C29,'Data Sheet Current Vulnerabilit'!$D:$E,2,FALSE)</f>
        <v>#N/A</v>
      </c>
      <c r="F29" s="161" t="s">
        <v>52</v>
      </c>
      <c r="G29">
        <f t="shared" ref="G29:G34" si="2">IF(F29=$V$65,1)+IF(F29=$V$67,0.5)+IF(F29=$V$66,0)</f>
        <v>0</v>
      </c>
      <c r="U29" s="169">
        <f>G29</f>
        <v>0</v>
      </c>
      <c r="V29" s="169">
        <f>G29</f>
        <v>0</v>
      </c>
      <c r="Y29" s="169">
        <v>14</v>
      </c>
      <c r="Z29" s="169">
        <v>12</v>
      </c>
      <c r="AA29" s="169">
        <v>1</v>
      </c>
      <c r="AB29" s="169" t="s">
        <v>79</v>
      </c>
    </row>
    <row r="30" spans="2:28" ht="33.75" customHeight="1" thickBot="1">
      <c r="B30" s="48"/>
      <c r="C30" s="12" t="s">
        <v>80</v>
      </c>
      <c r="D30" s="12" t="s">
        <v>81</v>
      </c>
      <c r="E30" s="28" t="e">
        <f>VLOOKUP($C$6&amp;C30,'Data Sheet Current Vulnerabilit'!$D:$E,2,FALSE)</f>
        <v>#N/A</v>
      </c>
      <c r="F30" s="161" t="s">
        <v>52</v>
      </c>
      <c r="G30">
        <f t="shared" si="2"/>
        <v>0</v>
      </c>
      <c r="U30" s="169">
        <f t="shared" ref="U30:U34" si="3">G30</f>
        <v>0</v>
      </c>
      <c r="V30" s="169">
        <f t="shared" ref="V30:V34" si="4">G30</f>
        <v>0</v>
      </c>
      <c r="Y30" s="169">
        <v>12</v>
      </c>
      <c r="Z30" s="169">
        <v>8</v>
      </c>
      <c r="AA30" s="169">
        <v>2</v>
      </c>
      <c r="AB30" s="169" t="s">
        <v>82</v>
      </c>
    </row>
    <row r="31" spans="2:28" ht="33.75" customHeight="1" thickBot="1">
      <c r="B31" s="48"/>
      <c r="C31" s="53" t="s">
        <v>83</v>
      </c>
      <c r="D31" s="12" t="s">
        <v>84</v>
      </c>
      <c r="E31" s="28" t="e">
        <f>VLOOKUP($C$6&amp;C31,'Data Sheet Current Vulnerabilit'!$D:$E,2,FALSE)</f>
        <v>#N/A</v>
      </c>
      <c r="F31" s="161" t="s">
        <v>52</v>
      </c>
      <c r="G31">
        <f t="shared" si="2"/>
        <v>0</v>
      </c>
      <c r="U31" s="169">
        <f t="shared" si="3"/>
        <v>0</v>
      </c>
      <c r="V31" s="169">
        <f t="shared" si="4"/>
        <v>0</v>
      </c>
      <c r="Y31" s="169">
        <v>8</v>
      </c>
      <c r="Z31" s="169">
        <v>4</v>
      </c>
      <c r="AA31" s="169">
        <v>3</v>
      </c>
      <c r="AB31" s="169" t="s">
        <v>85</v>
      </c>
    </row>
    <row r="32" spans="2:28" ht="33.75" customHeight="1" thickBot="1">
      <c r="B32" s="49"/>
      <c r="C32" s="12" t="s">
        <v>86</v>
      </c>
      <c r="D32" s="12" t="s">
        <v>87</v>
      </c>
      <c r="E32" s="28" t="e">
        <f>VLOOKUP($C$6&amp;C32,'Data Sheet Current Vulnerabilit'!$D:$E,2,FALSE)</f>
        <v>#N/A</v>
      </c>
      <c r="F32" s="161" t="s">
        <v>52</v>
      </c>
      <c r="G32">
        <f t="shared" si="2"/>
        <v>0</v>
      </c>
      <c r="U32" s="169">
        <f t="shared" si="3"/>
        <v>0</v>
      </c>
      <c r="V32" s="169">
        <f t="shared" si="4"/>
        <v>0</v>
      </c>
      <c r="Y32" s="169">
        <v>4</v>
      </c>
      <c r="Z32" s="169">
        <v>0</v>
      </c>
      <c r="AA32" s="169">
        <v>4</v>
      </c>
      <c r="AB32" s="169" t="s">
        <v>88</v>
      </c>
    </row>
    <row r="33" spans="2:28" ht="33.75" customHeight="1" thickBot="1">
      <c r="B33" s="49"/>
      <c r="C33" s="53" t="s">
        <v>89</v>
      </c>
      <c r="D33" s="12" t="s">
        <v>90</v>
      </c>
      <c r="E33" s="28" t="e">
        <f>VLOOKUP($C$6&amp;C33,'Data Sheet Current Vulnerabilit'!$D:$E,2,FALSE)</f>
        <v>#N/A</v>
      </c>
      <c r="F33" s="161" t="s">
        <v>52</v>
      </c>
      <c r="G33">
        <f t="shared" si="2"/>
        <v>0</v>
      </c>
      <c r="U33" s="169">
        <f t="shared" si="3"/>
        <v>0</v>
      </c>
      <c r="V33" s="169">
        <f t="shared" si="4"/>
        <v>0</v>
      </c>
      <c r="Y33" s="169">
        <v>0</v>
      </c>
      <c r="Z33" s="169">
        <v>-4</v>
      </c>
      <c r="AA33" s="169">
        <v>5</v>
      </c>
      <c r="AB33" s="169" t="s">
        <v>91</v>
      </c>
    </row>
    <row r="34" spans="2:28" ht="33.75" customHeight="1" thickBot="1">
      <c r="B34" s="50"/>
      <c r="C34" s="12" t="s">
        <v>92</v>
      </c>
      <c r="D34" s="12" t="s">
        <v>93</v>
      </c>
      <c r="E34" s="28" t="e">
        <f>VLOOKUP($C$6&amp;C34,'Data Sheet Current Vulnerabilit'!$D:$E,2,FALSE)</f>
        <v>#N/A</v>
      </c>
      <c r="F34" s="161" t="s">
        <v>52</v>
      </c>
      <c r="G34">
        <f t="shared" si="2"/>
        <v>0</v>
      </c>
      <c r="U34" s="169">
        <f t="shared" si="3"/>
        <v>0</v>
      </c>
      <c r="V34" s="169">
        <f t="shared" si="4"/>
        <v>0</v>
      </c>
      <c r="Y34" s="169">
        <v>-4</v>
      </c>
      <c r="Z34" s="169">
        <v>-8</v>
      </c>
      <c r="AA34" s="169">
        <v>6</v>
      </c>
      <c r="AB34" s="169" t="s">
        <v>94</v>
      </c>
    </row>
    <row r="35" spans="2:28" ht="15" thickBot="1">
      <c r="Y35" s="169">
        <v>-8</v>
      </c>
      <c r="Z35" s="169">
        <v>-12</v>
      </c>
      <c r="AA35" s="169">
        <v>7</v>
      </c>
      <c r="AB35" s="169" t="s">
        <v>95</v>
      </c>
    </row>
    <row r="36" spans="2:28" ht="19.5" customHeight="1" thickBot="1">
      <c r="B36" s="47" t="s">
        <v>96</v>
      </c>
      <c r="C36" s="51" t="s">
        <v>74</v>
      </c>
      <c r="D36" s="101"/>
      <c r="E36" s="52"/>
      <c r="F36" s="160" t="s">
        <v>75</v>
      </c>
      <c r="Y36" s="169">
        <v>-12</v>
      </c>
      <c r="Z36" s="169">
        <v>-14</v>
      </c>
      <c r="AA36" s="169">
        <v>8</v>
      </c>
      <c r="AB36" s="169" t="s">
        <v>97</v>
      </c>
    </row>
    <row r="37" spans="2:28" ht="62.25" customHeight="1" thickBot="1">
      <c r="B37" s="48"/>
      <c r="C37" s="53" t="s">
        <v>98</v>
      </c>
      <c r="D37" s="55" t="s">
        <v>99</v>
      </c>
      <c r="E37" s="28" t="e">
        <f>VLOOKUP($C$6&amp;C37,'Data Sheet Current Vulnerabilit'!$D:$E,2,FALSE)</f>
        <v>#N/A</v>
      </c>
      <c r="F37" s="161" t="s">
        <v>52</v>
      </c>
      <c r="G37">
        <f t="shared" ref="G37:G42" si="5">IF(F37=$V$65,1)+IF(F37=$V$67,0.5)+IF(F37=$V$66,0)</f>
        <v>0</v>
      </c>
      <c r="U37" s="169">
        <f>G37</f>
        <v>0</v>
      </c>
    </row>
    <row r="38" spans="2:28" ht="62.25" customHeight="1" thickBot="1">
      <c r="B38" s="48"/>
      <c r="C38" s="53" t="s">
        <v>100</v>
      </c>
      <c r="D38" s="12" t="s">
        <v>101</v>
      </c>
      <c r="E38" s="28" t="e">
        <f>VLOOKUP($C$6&amp;C38,'Data Sheet Current Vulnerabilit'!$D:$E,2,FALSE)</f>
        <v>#N/A</v>
      </c>
      <c r="F38" s="161" t="s">
        <v>52</v>
      </c>
      <c r="G38">
        <f t="shared" si="5"/>
        <v>0</v>
      </c>
      <c r="U38" s="169">
        <f t="shared" ref="U38:U61" si="6">G38</f>
        <v>0</v>
      </c>
    </row>
    <row r="39" spans="2:28" ht="62.25" customHeight="1" thickBot="1">
      <c r="B39" s="48"/>
      <c r="C39" s="53" t="s">
        <v>102</v>
      </c>
      <c r="D39" s="12" t="s">
        <v>103</v>
      </c>
      <c r="E39" s="28" t="e">
        <f>VLOOKUP($C$6&amp;C39,'Data Sheet Current Vulnerabilit'!$D:$E,2,FALSE)</f>
        <v>#N/A</v>
      </c>
      <c r="F39" s="161" t="s">
        <v>52</v>
      </c>
      <c r="G39">
        <f t="shared" si="5"/>
        <v>0</v>
      </c>
      <c r="U39" s="169">
        <f t="shared" si="6"/>
        <v>0</v>
      </c>
    </row>
    <row r="40" spans="2:28" ht="62.25" customHeight="1" thickBot="1">
      <c r="B40" s="48"/>
      <c r="C40" s="53" t="s">
        <v>104</v>
      </c>
      <c r="D40" s="12" t="s">
        <v>105</v>
      </c>
      <c r="E40" s="28" t="e">
        <f>VLOOKUP($C$6&amp;C40,'Data Sheet Current Vulnerabilit'!$D:$E,2,FALSE)</f>
        <v>#N/A</v>
      </c>
      <c r="F40" s="161" t="s">
        <v>52</v>
      </c>
      <c r="G40">
        <f t="shared" si="5"/>
        <v>0</v>
      </c>
      <c r="U40" s="169">
        <f t="shared" si="6"/>
        <v>0</v>
      </c>
    </row>
    <row r="41" spans="2:28" ht="62.25" customHeight="1" thickBot="1">
      <c r="B41" s="48"/>
      <c r="C41" s="53" t="s">
        <v>106</v>
      </c>
      <c r="D41" s="12" t="s">
        <v>107</v>
      </c>
      <c r="E41" s="28" t="e">
        <f>VLOOKUP($C$6&amp;C41,'Data Sheet Current Vulnerabilit'!$D:$E,2,FALSE)</f>
        <v>#N/A</v>
      </c>
      <c r="F41" s="161" t="s">
        <v>52</v>
      </c>
      <c r="G41">
        <f t="shared" si="5"/>
        <v>0</v>
      </c>
      <c r="U41" s="169">
        <f t="shared" si="6"/>
        <v>0</v>
      </c>
    </row>
    <row r="42" spans="2:28" ht="62.25" customHeight="1" thickBot="1">
      <c r="B42" s="50"/>
      <c r="C42" s="53" t="s">
        <v>108</v>
      </c>
      <c r="D42" s="12" t="s">
        <v>109</v>
      </c>
      <c r="E42" s="28" t="e">
        <f>VLOOKUP($C$6&amp;C42,'Data Sheet Current Vulnerabilit'!$D:$E,2,FALSE)</f>
        <v>#N/A</v>
      </c>
      <c r="F42" s="161" t="s">
        <v>52</v>
      </c>
      <c r="G42">
        <f t="shared" si="5"/>
        <v>0</v>
      </c>
      <c r="U42" s="169">
        <f t="shared" si="6"/>
        <v>0</v>
      </c>
    </row>
    <row r="43" spans="2:28" ht="15" thickBot="1">
      <c r="K43" s="102"/>
    </row>
    <row r="44" spans="2:28" ht="18.75" thickBot="1">
      <c r="B44" s="47" t="s">
        <v>110</v>
      </c>
      <c r="C44" s="51" t="s">
        <v>74</v>
      </c>
      <c r="D44" s="101"/>
      <c r="E44" s="52"/>
      <c r="F44" s="160" t="s">
        <v>75</v>
      </c>
      <c r="K44" s="102"/>
    </row>
    <row r="45" spans="2:28" ht="81.75" customHeight="1" thickBot="1">
      <c r="B45" s="48"/>
      <c r="C45" s="53" t="s">
        <v>111</v>
      </c>
      <c r="D45" s="12" t="s">
        <v>112</v>
      </c>
      <c r="E45" s="28" t="e">
        <f>VLOOKUP($C$6&amp;C45,'Data Sheet Current Vulnerabilit'!$D:$E,2,FALSE)</f>
        <v>#N/A</v>
      </c>
      <c r="F45" s="161" t="s">
        <v>52</v>
      </c>
      <c r="G45">
        <f>IF(F45=$V$65,1)+IF(F45=$V$67,0.5)+IF(F45=$V$66,0)</f>
        <v>0</v>
      </c>
      <c r="K45" s="102"/>
      <c r="U45" s="169">
        <f t="shared" si="6"/>
        <v>0</v>
      </c>
    </row>
    <row r="46" spans="2:28" ht="19.899999999999999" customHeight="1" thickBot="1">
      <c r="B46" s="48"/>
      <c r="C46" s="53" t="s">
        <v>113</v>
      </c>
      <c r="D46" s="12" t="s">
        <v>114</v>
      </c>
      <c r="E46" s="28" t="e">
        <f>VLOOKUP($C$6&amp;C46,'Data Sheet Current Vulnerabilit'!$D:$E,2,FALSE)</f>
        <v>#N/A</v>
      </c>
      <c r="F46" s="161" t="s">
        <v>52</v>
      </c>
      <c r="G46">
        <f>IF(F46=$V$65,1)+IF(F46=$V$67,0.5)+IF(F46=$V$66,0)</f>
        <v>0</v>
      </c>
      <c r="K46" s="102"/>
      <c r="U46" s="169">
        <f t="shared" si="6"/>
        <v>0</v>
      </c>
    </row>
    <row r="47" spans="2:28" ht="36" customHeight="1" thickBot="1">
      <c r="B47" s="48"/>
      <c r="C47" s="53" t="s">
        <v>115</v>
      </c>
      <c r="D47" s="12" t="s">
        <v>116</v>
      </c>
      <c r="E47" s="28" t="e">
        <f>VLOOKUP($C$6&amp;C47,'Data Sheet Current Vulnerabilit'!$D:$E,2,FALSE)</f>
        <v>#N/A</v>
      </c>
      <c r="F47" s="161" t="s">
        <v>52</v>
      </c>
      <c r="G47">
        <f>IF(F47=$V$65,1)+IF(F47=$V$67,0.5)+IF(F47=$V$66,0)</f>
        <v>0</v>
      </c>
      <c r="K47" s="102"/>
      <c r="U47" s="169">
        <f t="shared" si="6"/>
        <v>0</v>
      </c>
    </row>
    <row r="48" spans="2:28" ht="57" customHeight="1" thickBot="1">
      <c r="B48" s="49"/>
      <c r="C48" s="53" t="s">
        <v>117</v>
      </c>
      <c r="D48" s="12" t="s">
        <v>118</v>
      </c>
      <c r="E48" s="28" t="e">
        <f>VLOOKUP($C$6&amp;C48,'Data Sheet Current Vulnerabilit'!$D:$E,2,FALSE)</f>
        <v>#N/A</v>
      </c>
      <c r="F48" s="161" t="s">
        <v>52</v>
      </c>
      <c r="G48">
        <f>IF(F48=$V$65,1)+IF(F48=$V$67,0.5)+IF(F48=$V$66,0)</f>
        <v>0</v>
      </c>
      <c r="K48" s="102"/>
      <c r="U48" s="169">
        <f t="shared" si="6"/>
        <v>0</v>
      </c>
    </row>
    <row r="49" spans="2:23" ht="50.25" customHeight="1" thickBot="1">
      <c r="B49" s="50"/>
      <c r="C49" s="53" t="s">
        <v>119</v>
      </c>
      <c r="D49" s="12" t="s">
        <v>120</v>
      </c>
      <c r="E49" s="28" t="e">
        <f>VLOOKUP($C$6&amp;C49,'Data Sheet Current Vulnerabilit'!$D:$E,2,FALSE)</f>
        <v>#N/A</v>
      </c>
      <c r="F49" s="161" t="s">
        <v>52</v>
      </c>
      <c r="G49">
        <f>IF(F49=$V$65,1)+IF(F49=$V$67,0.5)+IF(F49=$V$66,0)</f>
        <v>0</v>
      </c>
      <c r="K49" s="102"/>
      <c r="U49" s="169">
        <f t="shared" si="6"/>
        <v>0</v>
      </c>
    </row>
    <row r="50" spans="2:23" ht="15" thickBot="1">
      <c r="K50" s="102"/>
    </row>
    <row r="51" spans="2:23" ht="36.75" thickBot="1">
      <c r="B51" s="58" t="s">
        <v>121</v>
      </c>
      <c r="C51" s="51" t="s">
        <v>74</v>
      </c>
      <c r="D51" s="101"/>
      <c r="E51" s="52"/>
      <c r="F51" s="160" t="s">
        <v>75</v>
      </c>
      <c r="K51" s="102"/>
      <c r="U51" s="169">
        <f t="shared" si="6"/>
        <v>0</v>
      </c>
    </row>
    <row r="52" spans="2:23" ht="46.15" customHeight="1" thickBot="1">
      <c r="B52" s="48"/>
      <c r="C52" s="53" t="s">
        <v>122</v>
      </c>
      <c r="D52" s="12" t="s">
        <v>123</v>
      </c>
      <c r="E52" s="28" t="e">
        <f>VLOOKUP($C$6&amp;C52,'Data Sheet Current Vulnerabilit'!$D:$E,2,FALSE)</f>
        <v>#N/A</v>
      </c>
      <c r="F52" s="161" t="s">
        <v>52</v>
      </c>
      <c r="G52">
        <f>IF(F52=$V$65,1)+IF(F52=$V$67,0.5)+IF(F52=$V$66,0)</f>
        <v>0</v>
      </c>
      <c r="K52" s="102"/>
      <c r="U52" s="169">
        <f t="shared" si="6"/>
        <v>0</v>
      </c>
    </row>
    <row r="53" spans="2:23" ht="51.75" customHeight="1" thickBot="1">
      <c r="B53" s="48"/>
      <c r="C53" s="53" t="s">
        <v>124</v>
      </c>
      <c r="D53" s="12" t="s">
        <v>125</v>
      </c>
      <c r="E53" s="28" t="e">
        <f>VLOOKUP($C$6&amp;C53,'Data Sheet Current Vulnerabilit'!$D:$E,2,FALSE)</f>
        <v>#N/A</v>
      </c>
      <c r="F53" s="161" t="s">
        <v>52</v>
      </c>
      <c r="G53">
        <f>IF(F53=$V$65,1)+IF(F53=$V$67,0.5)+IF(F53=$V$66,0)</f>
        <v>0</v>
      </c>
      <c r="K53" s="102"/>
      <c r="U53" s="169">
        <f t="shared" si="6"/>
        <v>0</v>
      </c>
    </row>
    <row r="54" spans="2:23" ht="53.25" customHeight="1" thickBot="1">
      <c r="B54" s="48"/>
      <c r="C54" s="53" t="s">
        <v>126</v>
      </c>
      <c r="D54" s="12" t="s">
        <v>127</v>
      </c>
      <c r="E54" s="28" t="e">
        <f>VLOOKUP($C$6&amp;C54,'Data Sheet Current Vulnerabilit'!$D:$E,2,FALSE)</f>
        <v>#N/A</v>
      </c>
      <c r="F54" s="161" t="s">
        <v>52</v>
      </c>
      <c r="G54">
        <f>IF(F54=$V$65,1)+IF(F54=$V$67,0.5)+IF(F54=$V$66,0)</f>
        <v>0</v>
      </c>
      <c r="K54" s="102"/>
      <c r="U54" s="169">
        <f t="shared" si="6"/>
        <v>0</v>
      </c>
    </row>
    <row r="55" spans="2:23" ht="29.25" thickBot="1">
      <c r="B55" s="50"/>
      <c r="C55" s="53" t="s">
        <v>128</v>
      </c>
      <c r="D55" s="12" t="s">
        <v>129</v>
      </c>
      <c r="E55" s="28" t="e">
        <f>VLOOKUP($C$6&amp;C55,'Data Sheet Current Vulnerabilit'!$D:$E,2,FALSE)</f>
        <v>#N/A</v>
      </c>
      <c r="F55" s="161" t="s">
        <v>52</v>
      </c>
      <c r="G55">
        <f>IF(F55=$V$65,1)+IF(F55=$V$67,0.5)+IF(F55=$V$66,0)</f>
        <v>0</v>
      </c>
      <c r="K55" s="102"/>
      <c r="U55" s="169">
        <f t="shared" si="6"/>
        <v>0</v>
      </c>
    </row>
    <row r="56" spans="2:23" ht="15" thickBot="1">
      <c r="K56" s="102"/>
    </row>
    <row r="57" spans="2:23" ht="18.75" thickBot="1">
      <c r="B57" s="47" t="s">
        <v>130</v>
      </c>
      <c r="C57" s="51" t="s">
        <v>74</v>
      </c>
      <c r="D57" s="101"/>
      <c r="E57" s="52"/>
      <c r="F57" s="160" t="s">
        <v>75</v>
      </c>
      <c r="K57" s="102"/>
      <c r="U57" s="169">
        <f t="shared" si="6"/>
        <v>0</v>
      </c>
    </row>
    <row r="58" spans="2:23" ht="35.25" customHeight="1" thickBot="1">
      <c r="B58" s="48"/>
      <c r="C58" s="53" t="s">
        <v>131</v>
      </c>
      <c r="D58" s="12" t="s">
        <v>132</v>
      </c>
      <c r="E58" s="28" t="e">
        <f>VLOOKUP($C$6&amp;C58,'Data Sheet Current Vulnerabilit'!$D:$E,2,FALSE)</f>
        <v>#N/A</v>
      </c>
      <c r="F58" s="161" t="s">
        <v>52</v>
      </c>
      <c r="G58">
        <f>IF(F58=$V$65,1)+IF(F58=$V$67,0.5)+IF(F58=$V$66,0)</f>
        <v>0</v>
      </c>
      <c r="U58" s="169">
        <f t="shared" si="6"/>
        <v>0</v>
      </c>
    </row>
    <row r="59" spans="2:23" ht="35.25" customHeight="1" thickBot="1">
      <c r="B59" s="48"/>
      <c r="C59" s="53" t="s">
        <v>133</v>
      </c>
      <c r="D59" s="12" t="s">
        <v>134</v>
      </c>
      <c r="E59" s="28" t="e">
        <f>VLOOKUP($C$6&amp;C59,'Data Sheet Current Vulnerabilit'!$D:$E,2,FALSE)</f>
        <v>#N/A</v>
      </c>
      <c r="F59" s="161" t="s">
        <v>52</v>
      </c>
      <c r="G59">
        <f>IF(F59=$V$65,1)+IF(F59=$V$67,0.5)+IF(F59=$V$66,0)</f>
        <v>0</v>
      </c>
      <c r="U59" s="169">
        <f t="shared" si="6"/>
        <v>0</v>
      </c>
    </row>
    <row r="60" spans="2:23" ht="35.25" customHeight="1" thickBot="1">
      <c r="B60" s="48"/>
      <c r="C60" s="53" t="s">
        <v>135</v>
      </c>
      <c r="D60" s="12" t="s">
        <v>136</v>
      </c>
      <c r="E60" s="28" t="e">
        <f>VLOOKUP($C$6&amp;C60,'Data Sheet Current Vulnerabilit'!$D:$E,2,FALSE)</f>
        <v>#N/A</v>
      </c>
      <c r="F60" s="161" t="s">
        <v>52</v>
      </c>
      <c r="G60">
        <f>IF(F60=$V$65,1)+IF(F60=$V$67,0.5)+IF(F60=$V$66,0)</f>
        <v>0</v>
      </c>
      <c r="U60" s="169">
        <f t="shared" si="6"/>
        <v>0</v>
      </c>
    </row>
    <row r="61" spans="2:23" ht="35.25" customHeight="1" thickBot="1">
      <c r="B61" s="49"/>
      <c r="C61" s="53" t="s">
        <v>137</v>
      </c>
      <c r="D61" s="12" t="s">
        <v>138</v>
      </c>
      <c r="E61" s="28" t="e">
        <f>VLOOKUP($C$6&amp;C61,'Data Sheet Current Vulnerabilit'!$D:$E,2,FALSE)</f>
        <v>#N/A</v>
      </c>
      <c r="F61" s="161" t="s">
        <v>52</v>
      </c>
      <c r="G61">
        <f>IF(F61=$V$65,1)+IF(F61=$V$67,0.5)+IF(F61=$V$66,0)</f>
        <v>0</v>
      </c>
      <c r="U61" s="169">
        <f t="shared" si="6"/>
        <v>0</v>
      </c>
    </row>
    <row r="62" spans="2:23">
      <c r="B62" s="105"/>
    </row>
    <row r="64" spans="2:23" ht="15">
      <c r="U64" s="152" t="s">
        <v>52</v>
      </c>
      <c r="V64" s="162" t="s">
        <v>52</v>
      </c>
      <c r="W64" s="163" t="s">
        <v>52</v>
      </c>
    </row>
    <row r="65" spans="21:23">
      <c r="U65" s="171" t="s">
        <v>139</v>
      </c>
      <c r="V65" s="172" t="s">
        <v>140</v>
      </c>
      <c r="W65" s="173" t="s">
        <v>140</v>
      </c>
    </row>
    <row r="66" spans="21:23">
      <c r="U66" s="174" t="s">
        <v>141</v>
      </c>
      <c r="V66" s="175" t="s">
        <v>142</v>
      </c>
      <c r="W66" s="176" t="s">
        <v>142</v>
      </c>
    </row>
    <row r="67" spans="21:23">
      <c r="U67" s="171" t="s">
        <v>143</v>
      </c>
      <c r="V67" s="172" t="s">
        <v>144</v>
      </c>
      <c r="W67" s="173" t="s">
        <v>145</v>
      </c>
    </row>
    <row r="68" spans="21:23">
      <c r="U68" s="174" t="s">
        <v>146</v>
      </c>
      <c r="V68" s="174" t="s">
        <v>145</v>
      </c>
      <c r="W68" s="177"/>
    </row>
    <row r="69" spans="21:23">
      <c r="U69" s="171" t="s">
        <v>147</v>
      </c>
    </row>
  </sheetData>
  <sheetProtection algorithmName="SHA-512" hashValue="kT14U/2THz/JeJrjHb6X4rD/YLPPB8U55047ZhP+i8vKPvx8i/GC/7e+Cs4LbndmezP3p8YTvGrgJ5G6j+Nopg==" saltValue="64+GVD9RNdwXL9vHMEFw+g==" spinCount="100000" sheet="1" formatColumns="0" formatRows="0"/>
  <dataConsolidate/>
  <mergeCells count="15">
    <mergeCell ref="B5:C5"/>
    <mergeCell ref="D24:E24"/>
    <mergeCell ref="D25:E25"/>
    <mergeCell ref="D13:E13"/>
    <mergeCell ref="D10:E10"/>
    <mergeCell ref="D19:E19"/>
    <mergeCell ref="D20:E20"/>
    <mergeCell ref="D21:E21"/>
    <mergeCell ref="D22:E22"/>
    <mergeCell ref="D23:E23"/>
    <mergeCell ref="D11:E11"/>
    <mergeCell ref="D12:E12"/>
    <mergeCell ref="D14:E14"/>
    <mergeCell ref="D15:E15"/>
    <mergeCell ref="D16:E16"/>
  </mergeCells>
  <phoneticPr fontId="29" type="noConversion"/>
  <dataValidations count="5">
    <dataValidation type="list" allowBlank="1" showInputMessage="1" showErrorMessage="1" sqref="F38:F40 F42 F52 F54" xr:uid="{E038CC5A-26C3-49FA-B9F2-E004488EADB0}">
      <formula1>$V$64:$V$68</formula1>
    </dataValidation>
    <dataValidation type="list" allowBlank="1" showInputMessage="1" showErrorMessage="1" sqref="F30:F34 F45:F49 F37 F58:F61" xr:uid="{33C9183F-7552-441F-BD0B-EFD84F1DB439}">
      <formula1>$V$64:$V$67</formula1>
    </dataValidation>
    <dataValidation type="list" allowBlank="1" showInputMessage="1" showErrorMessage="1" sqref="F10:F16 F53 F29 F19:F25" xr:uid="{D0C3C728-5BDA-4FB6-B71C-882A64F9A3F5}">
      <formula1>$V$64:$V$66</formula1>
    </dataValidation>
    <dataValidation type="list" allowBlank="1" showInputMessage="1" showErrorMessage="1" sqref="C6" xr:uid="{C9F1D20E-EC6B-4B53-B2C4-D62883C7D453}">
      <formula1>$U$64:$U$69</formula1>
    </dataValidation>
    <dataValidation type="list" allowBlank="1" showInputMessage="1" showErrorMessage="1" sqref="F41 F55" xr:uid="{74E522D9-1F79-490A-A41C-EA1989A9D3A9}">
      <formula1>$W$64:$W$67</formula1>
    </dataValidation>
  </dataValidation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550E0-C699-4160-AE69-B386F51086FC}">
  <sheetPr>
    <tabColor rgb="FF0070C0"/>
    <pageSetUpPr fitToPage="1"/>
  </sheetPr>
  <dimension ref="A1:AP49"/>
  <sheetViews>
    <sheetView zoomScale="85" zoomScaleNormal="85" workbookViewId="0">
      <selection activeCell="B7" sqref="B7"/>
    </sheetView>
  </sheetViews>
  <sheetFormatPr defaultRowHeight="14.25"/>
  <cols>
    <col min="1" max="1" width="9.125" customWidth="1"/>
    <col min="2" max="2" width="49.75" style="1" customWidth="1"/>
    <col min="3" max="3" width="9.125" customWidth="1"/>
    <col min="4" max="4" width="20.375" customWidth="1"/>
    <col min="5" max="5" width="6.125" customWidth="1"/>
    <col min="6" max="8" width="35.875" style="1" customWidth="1"/>
    <col min="9" max="9" width="52" style="1" customWidth="1"/>
    <col min="10" max="10" width="5.75" style="1" bestFit="1" customWidth="1"/>
    <col min="13" max="13" width="9.125" customWidth="1"/>
    <col min="14" max="14" width="9.75" customWidth="1"/>
    <col min="25" max="25" width="6.25" customWidth="1"/>
    <col min="37" max="37" width="20.875" customWidth="1"/>
    <col min="38" max="38" width="128.875" style="1" customWidth="1"/>
    <col min="39" max="42" width="9" style="153"/>
  </cols>
  <sheetData>
    <row r="1" spans="1:39">
      <c r="A1" s="83"/>
      <c r="B1" s="137" t="s">
        <v>148</v>
      </c>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75"/>
      <c r="AM1" s="178"/>
    </row>
    <row r="2" spans="1:39" ht="61.5" customHeight="1" thickBot="1">
      <c r="A2" s="83"/>
      <c r="B2" s="210" t="s">
        <v>149</v>
      </c>
      <c r="C2" s="210"/>
      <c r="D2" s="210"/>
      <c r="E2" s="210"/>
      <c r="F2" s="210"/>
      <c r="G2" s="83"/>
      <c r="H2" s="80"/>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75"/>
      <c r="AM2" s="178"/>
    </row>
    <row r="3" spans="1:39" ht="52.5">
      <c r="A3" s="83"/>
      <c r="B3" s="133" t="s">
        <v>150</v>
      </c>
      <c r="C3" s="86"/>
      <c r="D3" s="86"/>
      <c r="E3" s="86"/>
      <c r="F3" s="129"/>
      <c r="G3" s="83"/>
      <c r="H3" s="128" t="s">
        <v>151</v>
      </c>
      <c r="I3" s="72"/>
      <c r="J3" s="85"/>
      <c r="K3" s="86"/>
      <c r="L3" s="86"/>
      <c r="M3" s="86"/>
      <c r="N3" s="86"/>
      <c r="O3" s="86"/>
      <c r="P3" s="86"/>
      <c r="Q3" s="86"/>
      <c r="R3" s="86"/>
      <c r="S3" s="86"/>
      <c r="T3" s="86"/>
      <c r="U3" s="86"/>
      <c r="V3" s="86"/>
      <c r="W3" s="86"/>
      <c r="X3" s="86"/>
      <c r="Y3" s="86"/>
      <c r="Z3" s="86"/>
      <c r="AA3" s="86"/>
      <c r="AB3" s="86"/>
      <c r="AC3" s="86"/>
      <c r="AD3" s="86"/>
      <c r="AE3" s="86"/>
      <c r="AF3" s="86"/>
      <c r="AG3" s="86"/>
      <c r="AH3" s="129"/>
      <c r="AI3" s="83"/>
      <c r="AJ3" s="83"/>
      <c r="AK3" s="133" t="s">
        <v>152</v>
      </c>
      <c r="AL3" s="135"/>
      <c r="AM3" s="178"/>
    </row>
    <row r="4" spans="1:39" ht="15" thickBot="1">
      <c r="A4" s="83"/>
      <c r="B4" s="134"/>
      <c r="C4" s="80"/>
      <c r="D4" s="80"/>
      <c r="E4" s="80"/>
      <c r="F4" s="88"/>
      <c r="G4" s="83"/>
      <c r="H4" s="73"/>
      <c r="I4" s="74"/>
      <c r="J4" s="75"/>
      <c r="K4" s="83"/>
      <c r="L4" s="83"/>
      <c r="M4" s="83"/>
      <c r="N4" s="80"/>
      <c r="O4" s="80"/>
      <c r="P4" s="80"/>
      <c r="Q4" s="80"/>
      <c r="R4" s="80"/>
      <c r="S4" s="80"/>
      <c r="T4" s="80"/>
      <c r="U4" s="80"/>
      <c r="V4" s="80"/>
      <c r="W4" s="80"/>
      <c r="X4" s="83"/>
      <c r="Y4" s="83"/>
      <c r="Z4" s="80"/>
      <c r="AA4" s="80"/>
      <c r="AB4" s="80"/>
      <c r="AC4" s="80"/>
      <c r="AD4" s="80"/>
      <c r="AE4" s="80"/>
      <c r="AF4" s="80"/>
      <c r="AG4" s="80"/>
      <c r="AH4" s="88"/>
      <c r="AI4" s="83"/>
      <c r="AJ4" s="83"/>
      <c r="AK4" s="134"/>
      <c r="AL4" s="136"/>
      <c r="AM4" s="178"/>
    </row>
    <row r="5" spans="1:39" ht="38.25" customHeight="1" thickBot="1">
      <c r="A5" s="83"/>
      <c r="B5" s="130" t="s">
        <v>153</v>
      </c>
      <c r="C5" s="131"/>
      <c r="D5" s="131"/>
      <c r="E5" s="131"/>
      <c r="F5" s="132"/>
      <c r="G5" s="83"/>
      <c r="H5" s="125" t="s">
        <v>154</v>
      </c>
      <c r="I5" s="126"/>
      <c r="J5" s="75"/>
      <c r="K5" s="83"/>
      <c r="L5" s="83"/>
      <c r="M5" s="83"/>
      <c r="N5" s="123" t="s">
        <v>154</v>
      </c>
      <c r="O5" s="121"/>
      <c r="P5" s="121"/>
      <c r="Q5" s="121"/>
      <c r="R5" s="121"/>
      <c r="S5" s="121"/>
      <c r="T5" s="121"/>
      <c r="U5" s="121"/>
      <c r="V5" s="121"/>
      <c r="W5" s="124"/>
      <c r="X5" s="83"/>
      <c r="Y5" s="84"/>
      <c r="Z5" s="121"/>
      <c r="AA5" s="121"/>
      <c r="AB5" s="121"/>
      <c r="AC5" s="121"/>
      <c r="AD5" s="121"/>
      <c r="AE5" s="121"/>
      <c r="AF5" s="121"/>
      <c r="AG5" s="121"/>
      <c r="AH5" s="122"/>
      <c r="AI5" s="83"/>
      <c r="AJ5" s="83"/>
      <c r="AK5" s="92" t="s">
        <v>155</v>
      </c>
      <c r="AL5" s="93"/>
      <c r="AM5" s="178"/>
    </row>
    <row r="6" spans="1:39" ht="35.25" customHeight="1" thickBot="1">
      <c r="A6" s="83"/>
      <c r="B6" s="213" t="s">
        <v>156</v>
      </c>
      <c r="C6" s="214"/>
      <c r="D6" s="75"/>
      <c r="E6" s="61" t="s">
        <v>157</v>
      </c>
      <c r="F6" s="108" t="s">
        <v>158</v>
      </c>
      <c r="G6" s="83"/>
      <c r="H6" s="217" t="s">
        <v>159</v>
      </c>
      <c r="I6" s="218"/>
      <c r="J6" s="75"/>
      <c r="K6" s="83"/>
      <c r="L6" s="83"/>
      <c r="M6" s="83"/>
      <c r="N6" s="114" t="s">
        <v>73</v>
      </c>
      <c r="O6" s="115"/>
      <c r="P6" s="52"/>
      <c r="Q6" s="52"/>
      <c r="R6" s="52"/>
      <c r="S6" s="52"/>
      <c r="T6" s="52"/>
      <c r="U6" s="52"/>
      <c r="V6" s="52"/>
      <c r="W6" s="116"/>
      <c r="X6" s="83"/>
      <c r="Y6" s="83"/>
      <c r="Z6" s="117" t="s">
        <v>160</v>
      </c>
      <c r="AA6" s="43"/>
      <c r="AB6" s="118"/>
      <c r="AC6" s="43"/>
      <c r="AD6" s="43"/>
      <c r="AE6" s="43"/>
      <c r="AF6" s="43"/>
      <c r="AG6" s="43"/>
      <c r="AH6" s="44"/>
      <c r="AI6" s="83"/>
      <c r="AJ6" s="83"/>
      <c r="AK6" s="211" t="s">
        <v>161</v>
      </c>
      <c r="AL6" s="212"/>
      <c r="AM6" s="178"/>
    </row>
    <row r="7" spans="1:39" ht="78.75" customHeight="1" thickBot="1">
      <c r="A7" s="83"/>
      <c r="B7" s="68" t="s">
        <v>162</v>
      </c>
      <c r="C7" s="13">
        <f>SUM('2. ĐẦU VÀO DỮ LIỆU'!V10:V16)</f>
        <v>0</v>
      </c>
      <c r="D7" s="75"/>
      <c r="E7" s="62"/>
      <c r="F7" s="109" t="s">
        <v>163</v>
      </c>
      <c r="G7" s="83"/>
      <c r="H7" s="219" t="s">
        <v>164</v>
      </c>
      <c r="I7" s="220"/>
      <c r="J7" s="87"/>
      <c r="K7" s="83"/>
      <c r="L7" s="83"/>
      <c r="M7" s="83"/>
      <c r="N7" s="83"/>
      <c r="O7" s="83"/>
      <c r="P7" s="83"/>
      <c r="Q7" s="83"/>
      <c r="R7" s="83"/>
      <c r="S7" s="83"/>
      <c r="T7" s="83"/>
      <c r="U7" s="83"/>
      <c r="V7" s="83"/>
      <c r="W7" s="83"/>
      <c r="X7" s="83"/>
      <c r="Y7" s="83"/>
      <c r="Z7" s="83"/>
      <c r="AA7" s="83"/>
      <c r="AB7" s="83"/>
      <c r="AC7" s="83"/>
      <c r="AD7" s="83"/>
      <c r="AE7" s="83"/>
      <c r="AF7" s="83"/>
      <c r="AG7" s="83"/>
      <c r="AH7" s="84"/>
      <c r="AI7" s="83"/>
      <c r="AJ7" s="83"/>
      <c r="AK7" s="90" t="s">
        <v>165</v>
      </c>
      <c r="AL7" s="94" t="e">
        <f>VLOOKUP('2. ĐẦU VÀO DỮ LIỆU'!$C$6&amp;'3. KẾT QUẢ'!AK7,Mitigations!$I$28:$J$231,2,FALSE)</f>
        <v>#N/A</v>
      </c>
      <c r="AM7" s="178"/>
    </row>
    <row r="8" spans="1:39" ht="90.75" customHeight="1" thickBot="1">
      <c r="A8" s="83"/>
      <c r="B8" s="69" t="s">
        <v>166</v>
      </c>
      <c r="C8" s="60">
        <f>SUM('2. ĐẦU VÀO DỮ LIỆU'!V19:V25)</f>
        <v>0</v>
      </c>
      <c r="D8" s="75"/>
      <c r="E8" s="63"/>
      <c r="F8" s="109" t="s">
        <v>167</v>
      </c>
      <c r="G8" s="83"/>
      <c r="H8" s="113" t="s">
        <v>168</v>
      </c>
      <c r="I8" s="127">
        <f>AVERAGEIF('2. ĐẦU VÀO DỮ LIỆU'!F29:F61,"&lt;&gt;"&amp;'2. ĐẦU VÀO DỮ LIỆU'!$V$68,'2. ĐẦU VÀO DỮ LIỆU'!G29:G61)</f>
        <v>0</v>
      </c>
      <c r="J8" s="75"/>
      <c r="K8" s="83"/>
      <c r="L8" s="83"/>
      <c r="M8" s="83"/>
      <c r="N8" s="83"/>
      <c r="O8" s="83"/>
      <c r="P8" s="83"/>
      <c r="Q8" s="83"/>
      <c r="R8" s="83"/>
      <c r="S8" s="83"/>
      <c r="T8" s="83"/>
      <c r="U8" s="83"/>
      <c r="V8" s="83"/>
      <c r="W8" s="83"/>
      <c r="X8" s="83"/>
      <c r="Y8" s="83"/>
      <c r="Z8" s="83"/>
      <c r="AA8" s="83"/>
      <c r="AB8" s="83"/>
      <c r="AC8" s="83"/>
      <c r="AD8" s="83"/>
      <c r="AE8" s="83"/>
      <c r="AF8" s="83"/>
      <c r="AG8" s="83"/>
      <c r="AH8" s="84"/>
      <c r="AI8" s="83"/>
      <c r="AJ8" s="83"/>
      <c r="AK8" s="90" t="s">
        <v>169</v>
      </c>
      <c r="AL8" s="94" t="e">
        <f>VLOOKUP('2. ĐẦU VÀO DỮ LIỆU'!$C$6&amp;'3. KẾT QUẢ'!AK8,Mitigations!$I$28:$J$231,2,FALSE)</f>
        <v>#N/A</v>
      </c>
      <c r="AM8" s="178"/>
    </row>
    <row r="9" spans="1:39" ht="76.5" customHeight="1">
      <c r="A9" s="83"/>
      <c r="B9" s="59" t="s">
        <v>170</v>
      </c>
      <c r="C9" s="71">
        <f>SUM(C7:C8)</f>
        <v>0</v>
      </c>
      <c r="D9" s="76" t="s">
        <v>171</v>
      </c>
      <c r="E9" s="64"/>
      <c r="F9" s="109" t="s">
        <v>172</v>
      </c>
      <c r="G9" s="83"/>
      <c r="H9" s="14" t="s">
        <v>173</v>
      </c>
      <c r="I9" s="57">
        <f>AVERAGEIF('2. ĐẦU VÀO DỮ LIỆU'!F29:F34,"&lt;&gt;"&amp;'2. ĐẦU VÀO DỮ LIỆU'!$V$68,'2. ĐẦU VÀO DỮ LIỆU'!G29:G34)</f>
        <v>0</v>
      </c>
      <c r="J9" s="75"/>
      <c r="K9" s="83"/>
      <c r="L9" s="83"/>
      <c r="M9" s="83"/>
      <c r="N9" s="83"/>
      <c r="O9" s="83"/>
      <c r="P9" s="83"/>
      <c r="Q9" s="83"/>
      <c r="R9" s="83"/>
      <c r="S9" s="83"/>
      <c r="T9" s="83"/>
      <c r="U9" s="83"/>
      <c r="V9" s="83"/>
      <c r="W9" s="83"/>
      <c r="X9" s="83"/>
      <c r="Y9" s="83"/>
      <c r="Z9" s="83"/>
      <c r="AA9" s="83"/>
      <c r="AB9" s="83"/>
      <c r="AC9" s="83"/>
      <c r="AD9" s="83"/>
      <c r="AE9" s="83"/>
      <c r="AF9" s="83"/>
      <c r="AG9" s="83"/>
      <c r="AH9" s="84"/>
      <c r="AI9" s="83"/>
      <c r="AJ9" s="83"/>
      <c r="AK9" s="90" t="s">
        <v>174</v>
      </c>
      <c r="AL9" s="94" t="e">
        <f>VLOOKUP('2. ĐẦU VÀO DỮ LIỆU'!$C$6&amp;'3. KẾT QUẢ'!AK9,Mitigations!$I$28:$J$231,2,FALSE)</f>
        <v>#N/A</v>
      </c>
      <c r="AM9" s="178"/>
    </row>
    <row r="10" spans="1:39" ht="75" customHeight="1">
      <c r="A10" s="83"/>
      <c r="B10" s="215" t="s">
        <v>175</v>
      </c>
      <c r="C10" s="78"/>
      <c r="D10" s="75"/>
      <c r="E10" s="107"/>
      <c r="F10" s="109" t="s">
        <v>176</v>
      </c>
      <c r="G10" s="83"/>
      <c r="H10" s="14" t="s">
        <v>177</v>
      </c>
      <c r="I10" s="57">
        <f>AVERAGEIF('2. ĐẦU VÀO DỮ LIỆU'!F37:F42,"&lt;&gt;"&amp;'2. ĐẦU VÀO DỮ LIỆU'!$V$68,'2. ĐẦU VÀO DỮ LIỆU'!G37:G42)</f>
        <v>0</v>
      </c>
      <c r="J10" s="75"/>
      <c r="K10" s="83"/>
      <c r="L10" s="83"/>
      <c r="M10" s="83"/>
      <c r="N10" s="83"/>
      <c r="O10" s="83"/>
      <c r="P10" s="83"/>
      <c r="Q10" s="83"/>
      <c r="R10" s="83"/>
      <c r="S10" s="83"/>
      <c r="T10" s="83"/>
      <c r="U10" s="83"/>
      <c r="V10" s="83"/>
      <c r="W10" s="83"/>
      <c r="X10" s="83"/>
      <c r="Y10" s="83"/>
      <c r="Z10" s="83"/>
      <c r="AA10" s="83"/>
      <c r="AB10" s="83"/>
      <c r="AC10" s="83"/>
      <c r="AD10" s="83"/>
      <c r="AE10" s="83"/>
      <c r="AF10" s="83"/>
      <c r="AG10" s="83"/>
      <c r="AH10" s="84"/>
      <c r="AI10" s="83"/>
      <c r="AJ10" s="83"/>
      <c r="AK10" s="90" t="s">
        <v>178</v>
      </c>
      <c r="AL10" s="94" t="e">
        <f>VLOOKUP('2. ĐẦU VÀO DỮ LIỆU'!$C$6&amp;'3. KẾT QUẢ'!AK10,Mitigations!$I$28:$J$231,2,FALSE)</f>
        <v>#N/A</v>
      </c>
      <c r="AM10" s="178"/>
    </row>
    <row r="11" spans="1:39" ht="90.75" customHeight="1">
      <c r="A11" s="83"/>
      <c r="B11" s="216"/>
      <c r="C11" s="78"/>
      <c r="D11" s="75"/>
      <c r="E11" s="65"/>
      <c r="F11" s="109" t="s">
        <v>179</v>
      </c>
      <c r="G11" s="83"/>
      <c r="H11" s="14" t="s">
        <v>180</v>
      </c>
      <c r="I11" s="57">
        <f>AVERAGEIF('2. ĐẦU VÀO DỮ LIỆU'!F45:F49,"&lt;&gt;"&amp;'2. ĐẦU VÀO DỮ LIỆU'!$V$68,'2. ĐẦU VÀO DỮ LIỆU'!G45:G49)</f>
        <v>0</v>
      </c>
      <c r="J11" s="75"/>
      <c r="K11" s="83"/>
      <c r="L11" s="83"/>
      <c r="M11" s="83"/>
      <c r="N11" s="83"/>
      <c r="O11" s="83"/>
      <c r="P11" s="83"/>
      <c r="Q11" s="83"/>
      <c r="R11" s="83"/>
      <c r="S11" s="83"/>
      <c r="T11" s="83"/>
      <c r="U11" s="83"/>
      <c r="V11" s="83"/>
      <c r="W11" s="83"/>
      <c r="X11" s="83"/>
      <c r="Y11" s="83"/>
      <c r="Z11" s="83"/>
      <c r="AA11" s="83"/>
      <c r="AB11" s="83"/>
      <c r="AC11" s="83"/>
      <c r="AD11" s="83"/>
      <c r="AE11" s="83"/>
      <c r="AF11" s="83"/>
      <c r="AG11" s="83"/>
      <c r="AH11" s="84"/>
      <c r="AI11" s="83"/>
      <c r="AJ11" s="83"/>
      <c r="AK11" s="90" t="s">
        <v>181</v>
      </c>
      <c r="AL11" s="94" t="e">
        <f>VLOOKUP('2. ĐẦU VÀO DỮ LIỆU'!$C$6&amp;'3. KẾT QUẢ'!AK11,Mitigations!$I$28:$J$231,2,FALSE)</f>
        <v>#N/A</v>
      </c>
      <c r="AM11" s="178"/>
    </row>
    <row r="12" spans="1:39" ht="45.75" customHeight="1">
      <c r="A12" s="83"/>
      <c r="B12" s="77"/>
      <c r="C12" s="78"/>
      <c r="D12" s="75"/>
      <c r="E12" s="66"/>
      <c r="F12" s="109" t="s">
        <v>182</v>
      </c>
      <c r="G12" s="83"/>
      <c r="H12" s="14" t="s">
        <v>183</v>
      </c>
      <c r="I12" s="57">
        <f>AVERAGEIF('2. ĐẦU VÀO DỮ LIỆU'!F52:F55,"&lt;&gt;"&amp;'2. ĐẦU VÀO DỮ LIỆU'!$V$68,'2. ĐẦU VÀO DỮ LIỆU'!G52:G55)</f>
        <v>0</v>
      </c>
      <c r="J12" s="75"/>
      <c r="K12" s="83"/>
      <c r="L12" s="83"/>
      <c r="M12" s="83"/>
      <c r="N12" s="83"/>
      <c r="O12" s="83"/>
      <c r="P12" s="83"/>
      <c r="Q12" s="83"/>
      <c r="R12" s="83"/>
      <c r="S12" s="83"/>
      <c r="T12" s="83"/>
      <c r="U12" s="83"/>
      <c r="V12" s="83"/>
      <c r="W12" s="83"/>
      <c r="X12" s="83"/>
      <c r="Y12" s="83"/>
      <c r="Z12" s="83"/>
      <c r="AA12" s="83"/>
      <c r="AB12" s="83"/>
      <c r="AC12" s="83"/>
      <c r="AD12" s="83"/>
      <c r="AE12" s="83"/>
      <c r="AF12" s="83"/>
      <c r="AG12" s="83"/>
      <c r="AH12" s="84"/>
      <c r="AI12" s="83"/>
      <c r="AJ12" s="83"/>
      <c r="AK12" s="90" t="s">
        <v>184</v>
      </c>
      <c r="AL12" s="94" t="e">
        <f>VLOOKUP('2. ĐẦU VÀO DỮ LIỆU'!$C$6&amp;'3. KẾT QUẢ'!AK12,Mitigations!$I$28:$J$231,2,FALSE)</f>
        <v>#N/A</v>
      </c>
      <c r="AM12" s="178"/>
    </row>
    <row r="13" spans="1:39" ht="49.5" customHeight="1" thickBot="1">
      <c r="A13" s="83"/>
      <c r="B13" s="77"/>
      <c r="C13" s="78"/>
      <c r="D13" s="75"/>
      <c r="E13" s="67"/>
      <c r="F13" s="109" t="s">
        <v>185</v>
      </c>
      <c r="G13" s="83"/>
      <c r="H13" s="165" t="s">
        <v>186</v>
      </c>
      <c r="I13" s="166">
        <f>AVERAGEIF('2. ĐẦU VÀO DỮ LIỆU'!F58:F61,"&lt;&gt;"&amp;'2. ĐẦU VÀO DỮ LIỆU'!$V$68,'2. ĐẦU VÀO DỮ LIỆU'!G58:G61)</f>
        <v>0</v>
      </c>
      <c r="J13" s="75"/>
      <c r="K13" s="83"/>
      <c r="L13" s="83"/>
      <c r="M13" s="83"/>
      <c r="N13" s="83"/>
      <c r="O13" s="83"/>
      <c r="P13" s="83"/>
      <c r="Q13" s="83"/>
      <c r="R13" s="83"/>
      <c r="S13" s="83"/>
      <c r="T13" s="83"/>
      <c r="U13" s="83"/>
      <c r="V13" s="83"/>
      <c r="W13" s="83"/>
      <c r="X13" s="83"/>
      <c r="Y13" s="83"/>
      <c r="Z13" s="83"/>
      <c r="AA13" s="83"/>
      <c r="AB13" s="83"/>
      <c r="AC13" s="83"/>
      <c r="AD13" s="83"/>
      <c r="AE13" s="83"/>
      <c r="AF13" s="83"/>
      <c r="AG13" s="83"/>
      <c r="AH13" s="84"/>
      <c r="AI13" s="83"/>
      <c r="AJ13" s="83"/>
      <c r="AK13" s="90" t="s">
        <v>187</v>
      </c>
      <c r="AL13" s="94" t="e">
        <f>VLOOKUP('2. ĐẦU VÀO DỮ LIỆU'!$C$6&amp;'3. KẾT QUẢ'!AK13,Mitigations!$I$28:$J$231,2,FALSE)</f>
        <v>#N/A</v>
      </c>
      <c r="AM13" s="178"/>
    </row>
    <row r="14" spans="1:39" ht="80.25" customHeight="1" thickBot="1">
      <c r="A14" s="83"/>
      <c r="B14" s="79"/>
      <c r="C14" s="80"/>
      <c r="D14" s="81"/>
      <c r="E14" s="70"/>
      <c r="F14" s="110" t="s">
        <v>188</v>
      </c>
      <c r="G14" s="83"/>
      <c r="H14" s="89"/>
      <c r="I14" s="75"/>
      <c r="J14" s="75"/>
      <c r="K14" s="83"/>
      <c r="L14" s="83"/>
      <c r="M14" s="83"/>
      <c r="N14" s="83"/>
      <c r="O14" s="83"/>
      <c r="P14" s="83"/>
      <c r="Q14" s="83"/>
      <c r="R14" s="83"/>
      <c r="S14" s="83"/>
      <c r="T14" s="83"/>
      <c r="U14" s="83"/>
      <c r="V14" s="83"/>
      <c r="W14" s="83"/>
      <c r="X14" s="83"/>
      <c r="Y14" s="83"/>
      <c r="Z14" s="83"/>
      <c r="AA14" s="83"/>
      <c r="AB14" s="83"/>
      <c r="AC14" s="83"/>
      <c r="AD14" s="83"/>
      <c r="AE14" s="83"/>
      <c r="AF14" s="83"/>
      <c r="AG14" s="83"/>
      <c r="AH14" s="84"/>
      <c r="AI14" s="83"/>
      <c r="AJ14" s="83"/>
      <c r="AK14" s="90" t="s">
        <v>189</v>
      </c>
      <c r="AL14" s="94" t="e">
        <f>VLOOKUP('2. ĐẦU VÀO DỮ LIỆU'!$C$6&amp;'3. KẾT QUẢ'!AK14,Mitigations!$I$28:$J$231,2,FALSE)</f>
        <v>#N/A</v>
      </c>
      <c r="AM14" s="178"/>
    </row>
    <row r="15" spans="1:39" ht="42" customHeight="1" thickBot="1">
      <c r="A15" s="83"/>
      <c r="B15" s="83"/>
      <c r="C15" s="83"/>
      <c r="D15" s="83"/>
      <c r="E15" s="83"/>
      <c r="F15" s="83"/>
      <c r="G15" s="83"/>
      <c r="H15" s="89"/>
      <c r="I15" s="75"/>
      <c r="J15" s="75"/>
      <c r="K15" s="83"/>
      <c r="L15" s="83"/>
      <c r="M15" s="83"/>
      <c r="N15" s="117" t="s">
        <v>96</v>
      </c>
      <c r="O15" s="43"/>
      <c r="P15" s="43"/>
      <c r="Q15" s="43"/>
      <c r="R15" s="43"/>
      <c r="S15" s="43"/>
      <c r="T15" s="43"/>
      <c r="U15" s="43"/>
      <c r="V15" s="43"/>
      <c r="W15" s="44"/>
      <c r="X15" s="83"/>
      <c r="Y15" s="83"/>
      <c r="Z15" s="117" t="s">
        <v>190</v>
      </c>
      <c r="AA15" s="43"/>
      <c r="AB15" s="43"/>
      <c r="AC15" s="43"/>
      <c r="AD15" s="43"/>
      <c r="AE15" s="43"/>
      <c r="AF15" s="43"/>
      <c r="AG15" s="43"/>
      <c r="AH15" s="44"/>
      <c r="AI15" s="83"/>
      <c r="AJ15" s="83"/>
      <c r="AK15" s="90" t="s">
        <v>191</v>
      </c>
      <c r="AL15" s="94" t="e">
        <f>VLOOKUP('2. ĐẦU VÀO DỮ LIỆU'!$C$6&amp;'3. KẾT QUẢ'!AK15,Mitigations!$I$28:$J$231,2,FALSE)</f>
        <v>#N/A</v>
      </c>
      <c r="AM15" s="178"/>
    </row>
    <row r="16" spans="1:39" ht="42" customHeight="1">
      <c r="A16" s="83"/>
      <c r="B16" s="83"/>
      <c r="C16" s="83"/>
      <c r="D16" s="83"/>
      <c r="E16" s="83"/>
      <c r="F16" s="83"/>
      <c r="G16" s="83"/>
      <c r="H16" s="82"/>
      <c r="I16" s="75"/>
      <c r="J16" s="75"/>
      <c r="K16" s="83"/>
      <c r="L16" s="83"/>
      <c r="M16" s="83"/>
      <c r="N16" s="83"/>
      <c r="O16" s="83"/>
      <c r="P16" s="83"/>
      <c r="Q16" s="83"/>
      <c r="R16" s="83"/>
      <c r="S16" s="83"/>
      <c r="T16" s="83"/>
      <c r="U16" s="83"/>
      <c r="V16" s="83"/>
      <c r="W16" s="83"/>
      <c r="X16" s="83"/>
      <c r="Y16" s="83"/>
      <c r="Z16" s="83"/>
      <c r="AA16" s="83"/>
      <c r="AB16" s="83"/>
      <c r="AC16" s="83"/>
      <c r="AD16" s="83"/>
      <c r="AE16" s="83"/>
      <c r="AF16" s="83"/>
      <c r="AG16" s="83"/>
      <c r="AH16" s="84"/>
      <c r="AI16" s="83"/>
      <c r="AJ16" s="83"/>
      <c r="AK16" s="90" t="s">
        <v>192</v>
      </c>
      <c r="AL16" s="94" t="e">
        <f>VLOOKUP('2. ĐẦU VÀO DỮ LIỆU'!$C$6&amp;'3. KẾT QUẢ'!AK16,Mitigations!$I$28:$J$231,2,FALSE)</f>
        <v>#N/A</v>
      </c>
      <c r="AM16" s="178"/>
    </row>
    <row r="17" spans="1:39" ht="90" customHeight="1">
      <c r="A17" s="83"/>
      <c r="B17" s="83"/>
      <c r="C17" s="83"/>
      <c r="D17" s="83"/>
      <c r="E17" s="83"/>
      <c r="F17" s="83"/>
      <c r="G17" s="83"/>
      <c r="H17" s="82"/>
      <c r="I17" s="75"/>
      <c r="J17" s="75"/>
      <c r="K17" s="83"/>
      <c r="L17" s="83"/>
      <c r="M17" s="83"/>
      <c r="N17" s="83"/>
      <c r="O17" s="83"/>
      <c r="P17" s="83"/>
      <c r="Q17" s="83"/>
      <c r="R17" s="83"/>
      <c r="S17" s="83"/>
      <c r="T17" s="83"/>
      <c r="U17" s="83"/>
      <c r="V17" s="83"/>
      <c r="W17" s="83"/>
      <c r="X17" s="83"/>
      <c r="Y17" s="83"/>
      <c r="Z17" s="83"/>
      <c r="AA17" s="83"/>
      <c r="AB17" s="83"/>
      <c r="AC17" s="83"/>
      <c r="AD17" s="83"/>
      <c r="AE17" s="83"/>
      <c r="AF17" s="83"/>
      <c r="AG17" s="83"/>
      <c r="AH17" s="84"/>
      <c r="AI17" s="83"/>
      <c r="AJ17" s="83"/>
      <c r="AK17" s="90" t="s">
        <v>193</v>
      </c>
      <c r="AL17" s="94" t="e">
        <f>VLOOKUP('2. ĐẦU VÀO DỮ LIỆU'!$C$6&amp;'3. KẾT QUẢ'!AK17,Mitigations!$I$28:$J$231,2,FALSE)</f>
        <v>#N/A</v>
      </c>
      <c r="AM17" s="178"/>
    </row>
    <row r="18" spans="1:39" ht="34.5" customHeight="1" thickBot="1">
      <c r="A18" s="83"/>
      <c r="B18" s="83"/>
      <c r="C18" s="83"/>
      <c r="D18" s="83"/>
      <c r="E18" s="83"/>
      <c r="F18" s="83"/>
      <c r="G18" s="83"/>
      <c r="H18" s="82"/>
      <c r="I18" s="75"/>
      <c r="J18" s="75"/>
      <c r="K18" s="83"/>
      <c r="L18" s="83"/>
      <c r="M18" s="83"/>
      <c r="N18" s="83"/>
      <c r="O18" s="83"/>
      <c r="P18" s="83"/>
      <c r="Q18" s="83"/>
      <c r="R18" s="83"/>
      <c r="S18" s="83"/>
      <c r="T18" s="83"/>
      <c r="U18" s="83"/>
      <c r="V18" s="83"/>
      <c r="W18" s="83"/>
      <c r="X18" s="83"/>
      <c r="Y18" s="83"/>
      <c r="Z18" s="83"/>
      <c r="AA18" s="83"/>
      <c r="AB18" s="83"/>
      <c r="AC18" s="83"/>
      <c r="AD18" s="83"/>
      <c r="AE18" s="83"/>
      <c r="AF18" s="83"/>
      <c r="AG18" s="83"/>
      <c r="AH18" s="84"/>
      <c r="AI18" s="83"/>
      <c r="AJ18" s="83"/>
      <c r="AK18" s="91" t="s">
        <v>194</v>
      </c>
      <c r="AL18" s="95" t="e">
        <f>VLOOKUP('2. ĐẦU VÀO DỮ LIỆU'!$C$6&amp;'3. KẾT QUẢ'!AK18,Mitigations!$I$28:$J$231,2,FALSE)</f>
        <v>#N/A</v>
      </c>
      <c r="AM18" s="178"/>
    </row>
    <row r="19" spans="1:39" ht="80.25" customHeight="1">
      <c r="A19" s="83"/>
      <c r="B19" s="83"/>
      <c r="C19" s="83"/>
      <c r="D19" s="83"/>
      <c r="E19" s="83"/>
      <c r="F19" s="83"/>
      <c r="G19" s="83"/>
      <c r="H19" s="82"/>
      <c r="I19" s="75"/>
      <c r="J19" s="75"/>
      <c r="K19" s="83"/>
      <c r="L19" s="83"/>
      <c r="M19" s="83"/>
      <c r="N19" s="83"/>
      <c r="O19" s="83"/>
      <c r="P19" s="83"/>
      <c r="Q19" s="83"/>
      <c r="R19" s="83"/>
      <c r="S19" s="83"/>
      <c r="T19" s="83"/>
      <c r="U19" s="83"/>
      <c r="V19" s="83"/>
      <c r="W19" s="83"/>
      <c r="X19" s="83"/>
      <c r="Y19" s="83"/>
      <c r="Z19" s="83"/>
      <c r="AA19" s="83"/>
      <c r="AB19" s="83"/>
      <c r="AC19" s="83"/>
      <c r="AD19" s="83"/>
      <c r="AE19" s="83"/>
      <c r="AF19" s="83"/>
      <c r="AG19" s="83"/>
      <c r="AH19" s="84"/>
      <c r="AI19" s="83"/>
      <c r="AJ19" s="83"/>
      <c r="AK19" s="83"/>
      <c r="AL19" s="75"/>
      <c r="AM19" s="178"/>
    </row>
    <row r="20" spans="1:39" ht="10.5" hidden="1" customHeight="1">
      <c r="A20" s="83"/>
      <c r="B20" s="83"/>
      <c r="C20" s="83"/>
      <c r="D20" s="83"/>
      <c r="E20" s="83"/>
      <c r="F20" s="83"/>
      <c r="G20" s="83"/>
      <c r="H20" s="82"/>
      <c r="I20" s="75"/>
      <c r="J20" s="75"/>
      <c r="K20" s="83"/>
      <c r="L20" s="83"/>
      <c r="M20" s="83"/>
      <c r="N20" s="83"/>
      <c r="O20" s="83"/>
      <c r="P20" s="83"/>
      <c r="Q20" s="83"/>
      <c r="R20" s="83"/>
      <c r="S20" s="83"/>
      <c r="T20" s="83"/>
      <c r="U20" s="83"/>
      <c r="V20" s="83"/>
      <c r="W20" s="83"/>
      <c r="X20" s="83"/>
      <c r="Y20" s="83"/>
      <c r="Z20" s="83"/>
      <c r="AA20" s="83"/>
      <c r="AB20" s="83"/>
      <c r="AC20" s="83"/>
      <c r="AD20" s="83"/>
      <c r="AE20" s="83"/>
      <c r="AF20" s="83"/>
      <c r="AG20" s="83"/>
      <c r="AH20" s="84"/>
      <c r="AI20" s="83"/>
      <c r="AJ20" s="83"/>
      <c r="AK20" s="83"/>
      <c r="AL20" s="94" t="e">
        <f>VLOOKUP('2. ĐẦU VÀO DỮ LIỆU'!$C$6&amp;AK20,Mitigations!$I$28:$J$157,2,FALSE)</f>
        <v>#N/A</v>
      </c>
      <c r="AM20" s="178"/>
    </row>
    <row r="21" spans="1:39">
      <c r="A21" s="83"/>
      <c r="B21" s="83"/>
      <c r="C21" s="83"/>
      <c r="D21" s="83"/>
      <c r="E21" s="83"/>
      <c r="F21" s="83"/>
      <c r="G21" s="83"/>
      <c r="H21" s="82"/>
      <c r="I21" s="75"/>
      <c r="J21" s="75"/>
      <c r="K21" s="83"/>
      <c r="L21" s="83"/>
      <c r="M21" s="83"/>
      <c r="N21" s="83"/>
      <c r="O21" s="83"/>
      <c r="P21" s="83"/>
      <c r="Q21" s="83"/>
      <c r="R21" s="83"/>
      <c r="S21" s="83"/>
      <c r="T21" s="83"/>
      <c r="U21" s="83"/>
      <c r="V21" s="83"/>
      <c r="W21" s="83"/>
      <c r="X21" s="83"/>
      <c r="Y21" s="83"/>
      <c r="Z21" s="83"/>
      <c r="AA21" s="83"/>
      <c r="AB21" s="83"/>
      <c r="AC21" s="83"/>
      <c r="AD21" s="83"/>
      <c r="AE21" s="83"/>
      <c r="AF21" s="83"/>
      <c r="AG21" s="83"/>
      <c r="AH21" s="84"/>
      <c r="AI21" s="83"/>
      <c r="AJ21" s="83"/>
      <c r="AK21" s="83"/>
      <c r="AL21" s="75"/>
      <c r="AM21" s="178"/>
    </row>
    <row r="22" spans="1:39">
      <c r="A22" s="83"/>
      <c r="B22" s="83"/>
      <c r="C22" s="83"/>
      <c r="D22" s="83"/>
      <c r="E22" s="83"/>
      <c r="F22" s="83"/>
      <c r="G22" s="83"/>
      <c r="H22" s="82"/>
      <c r="I22" s="75"/>
      <c r="J22" s="75"/>
      <c r="K22" s="83"/>
      <c r="L22" s="83"/>
      <c r="M22" s="83"/>
      <c r="N22" s="83"/>
      <c r="O22" s="83"/>
      <c r="P22" s="83"/>
      <c r="Q22" s="83"/>
      <c r="R22" s="83"/>
      <c r="S22" s="83"/>
      <c r="T22" s="83"/>
      <c r="U22" s="83"/>
      <c r="V22" s="83"/>
      <c r="W22" s="83"/>
      <c r="X22" s="83"/>
      <c r="Y22" s="83"/>
      <c r="Z22" s="83"/>
      <c r="AA22" s="83"/>
      <c r="AB22" s="83"/>
      <c r="AC22" s="83"/>
      <c r="AD22" s="83"/>
      <c r="AE22" s="83"/>
      <c r="AF22" s="83"/>
      <c r="AG22" s="83"/>
      <c r="AH22" s="84"/>
      <c r="AI22" s="83"/>
      <c r="AJ22" s="83"/>
      <c r="AK22" s="83"/>
      <c r="AL22" s="75"/>
      <c r="AM22" s="178"/>
    </row>
    <row r="23" spans="1:39">
      <c r="A23" s="83"/>
      <c r="B23" s="83"/>
      <c r="C23" s="83"/>
      <c r="D23" s="83"/>
      <c r="E23" s="83"/>
      <c r="F23" s="83"/>
      <c r="G23" s="83"/>
      <c r="H23" s="82"/>
      <c r="I23" s="75"/>
      <c r="J23" s="75"/>
      <c r="K23" s="83"/>
      <c r="L23" s="83"/>
      <c r="M23" s="83"/>
      <c r="N23" s="83"/>
      <c r="O23" s="83"/>
      <c r="P23" s="83"/>
      <c r="Q23" s="83"/>
      <c r="R23" s="83"/>
      <c r="S23" s="83"/>
      <c r="T23" s="83"/>
      <c r="U23" s="83"/>
      <c r="V23" s="83"/>
      <c r="W23" s="83"/>
      <c r="X23" s="83"/>
      <c r="Y23" s="83"/>
      <c r="Z23" s="83"/>
      <c r="AA23" s="83"/>
      <c r="AB23" s="83"/>
      <c r="AC23" s="83"/>
      <c r="AD23" s="83"/>
      <c r="AE23" s="83"/>
      <c r="AF23" s="83"/>
      <c r="AG23" s="83"/>
      <c r="AH23" s="84"/>
      <c r="AI23" s="83"/>
      <c r="AJ23" s="83"/>
      <c r="AK23" s="83"/>
      <c r="AL23" s="75"/>
      <c r="AM23" s="178"/>
    </row>
    <row r="24" spans="1:39">
      <c r="A24" s="83"/>
      <c r="B24" s="83"/>
      <c r="C24" s="83"/>
      <c r="D24" s="83"/>
      <c r="E24" s="83"/>
      <c r="F24" s="83"/>
      <c r="G24" s="83"/>
      <c r="H24" s="82"/>
      <c r="I24" s="75"/>
      <c r="J24" s="75"/>
      <c r="K24" s="83"/>
      <c r="L24" s="83"/>
      <c r="M24" s="83"/>
      <c r="N24" s="83"/>
      <c r="O24" s="83"/>
      <c r="P24" s="83"/>
      <c r="Q24" s="83"/>
      <c r="R24" s="83"/>
      <c r="S24" s="83"/>
      <c r="T24" s="83"/>
      <c r="U24" s="83"/>
      <c r="V24" s="83"/>
      <c r="W24" s="83"/>
      <c r="X24" s="83"/>
      <c r="Y24" s="83"/>
      <c r="Z24" s="83"/>
      <c r="AA24" s="83"/>
      <c r="AB24" s="83"/>
      <c r="AC24" s="83"/>
      <c r="AD24" s="83"/>
      <c r="AE24" s="83"/>
      <c r="AF24" s="83"/>
      <c r="AG24" s="83"/>
      <c r="AH24" s="84"/>
      <c r="AI24" s="83"/>
      <c r="AJ24" s="83"/>
      <c r="AK24" s="83"/>
      <c r="AL24" s="75"/>
      <c r="AM24" s="178"/>
    </row>
    <row r="25" spans="1:39">
      <c r="A25" s="83"/>
      <c r="B25" s="83"/>
      <c r="C25" s="83"/>
      <c r="D25" s="83"/>
      <c r="E25" s="83"/>
      <c r="F25" s="83"/>
      <c r="G25" s="83"/>
      <c r="H25" s="82"/>
      <c r="I25" s="75"/>
      <c r="J25" s="75"/>
      <c r="K25" s="83"/>
      <c r="L25" s="83"/>
      <c r="M25" s="83"/>
      <c r="N25" s="83"/>
      <c r="O25" s="83"/>
      <c r="P25" s="83"/>
      <c r="Q25" s="83"/>
      <c r="R25" s="83"/>
      <c r="S25" s="83"/>
      <c r="T25" s="83"/>
      <c r="U25" s="83"/>
      <c r="V25" s="83"/>
      <c r="W25" s="83"/>
      <c r="X25" s="83"/>
      <c r="Y25" s="83"/>
      <c r="Z25" s="83"/>
      <c r="AA25" s="83"/>
      <c r="AB25" s="83"/>
      <c r="AC25" s="83"/>
      <c r="AD25" s="83"/>
      <c r="AE25" s="83"/>
      <c r="AF25" s="83"/>
      <c r="AG25" s="83"/>
      <c r="AH25" s="84"/>
      <c r="AI25" s="83"/>
      <c r="AJ25" s="83"/>
      <c r="AK25" s="83"/>
      <c r="AL25" s="75"/>
      <c r="AM25" s="178"/>
    </row>
    <row r="26" spans="1:39">
      <c r="A26" s="83"/>
      <c r="B26" s="83"/>
      <c r="C26" s="83"/>
      <c r="D26" s="83"/>
      <c r="E26" s="83"/>
      <c r="F26" s="83"/>
      <c r="G26" s="83"/>
      <c r="H26" s="82"/>
      <c r="I26" s="75"/>
      <c r="J26" s="75"/>
      <c r="K26" s="83"/>
      <c r="L26" s="83"/>
      <c r="M26" s="83"/>
      <c r="N26" s="83"/>
      <c r="O26" s="83"/>
      <c r="P26" s="83"/>
      <c r="Q26" s="83"/>
      <c r="R26" s="83"/>
      <c r="S26" s="83"/>
      <c r="T26" s="83"/>
      <c r="U26" s="83"/>
      <c r="V26" s="83"/>
      <c r="W26" s="83"/>
      <c r="X26" s="83"/>
      <c r="Y26" s="83"/>
      <c r="Z26" s="83"/>
      <c r="AA26" s="83"/>
      <c r="AB26" s="83"/>
      <c r="AC26" s="83"/>
      <c r="AD26" s="83"/>
      <c r="AE26" s="83"/>
      <c r="AF26" s="83"/>
      <c r="AG26" s="83"/>
      <c r="AH26" s="84"/>
      <c r="AI26" s="83"/>
      <c r="AJ26" s="83"/>
      <c r="AK26" s="83"/>
      <c r="AL26" s="75"/>
      <c r="AM26" s="178"/>
    </row>
    <row r="27" spans="1:39">
      <c r="A27" s="83"/>
      <c r="B27" s="83"/>
      <c r="C27" s="83"/>
      <c r="D27" s="83"/>
      <c r="E27" s="83"/>
      <c r="F27" s="83"/>
      <c r="G27" s="83"/>
      <c r="H27" s="82"/>
      <c r="I27" s="75"/>
      <c r="J27" s="75"/>
      <c r="K27" s="83"/>
      <c r="L27" s="83"/>
      <c r="M27" s="83"/>
      <c r="N27" s="83"/>
      <c r="O27" s="83"/>
      <c r="P27" s="83"/>
      <c r="Q27" s="83"/>
      <c r="R27" s="83"/>
      <c r="S27" s="83"/>
      <c r="T27" s="83"/>
      <c r="U27" s="83"/>
      <c r="V27" s="83"/>
      <c r="W27" s="83"/>
      <c r="X27" s="83"/>
      <c r="Y27" s="83"/>
      <c r="Z27" s="83"/>
      <c r="AA27" s="83"/>
      <c r="AB27" s="83"/>
      <c r="AC27" s="83"/>
      <c r="AD27" s="83"/>
      <c r="AE27" s="83"/>
      <c r="AF27" s="83"/>
      <c r="AG27" s="83"/>
      <c r="AH27" s="84"/>
      <c r="AI27" s="83"/>
      <c r="AJ27" s="83"/>
      <c r="AK27" s="83"/>
      <c r="AL27" s="75"/>
      <c r="AM27" s="178"/>
    </row>
    <row r="28" spans="1:39" ht="19.5" customHeight="1">
      <c r="A28" s="83"/>
      <c r="B28" s="83"/>
      <c r="C28" s="83"/>
      <c r="D28" s="83"/>
      <c r="E28" s="83"/>
      <c r="F28" s="83"/>
      <c r="G28" s="83"/>
      <c r="H28" s="82"/>
      <c r="I28" s="75"/>
      <c r="J28" s="75"/>
      <c r="K28" s="83"/>
      <c r="L28" s="83"/>
      <c r="M28" s="83"/>
      <c r="N28" s="83"/>
      <c r="O28" s="83"/>
      <c r="P28" s="83"/>
      <c r="Q28" s="83"/>
      <c r="R28" s="83"/>
      <c r="S28" s="83"/>
      <c r="T28" s="83"/>
      <c r="U28" s="83"/>
      <c r="V28" s="83"/>
      <c r="W28" s="83"/>
      <c r="X28" s="83"/>
      <c r="Y28" s="83"/>
      <c r="Z28" s="83"/>
      <c r="AA28" s="83"/>
      <c r="AB28" s="83"/>
      <c r="AC28" s="83"/>
      <c r="AD28" s="83"/>
      <c r="AE28" s="83"/>
      <c r="AF28" s="83"/>
      <c r="AG28" s="83"/>
      <c r="AH28" s="84"/>
      <c r="AI28" s="83"/>
      <c r="AJ28" s="83"/>
      <c r="AK28" s="83"/>
      <c r="AL28" s="75"/>
      <c r="AM28" s="178"/>
    </row>
    <row r="29" spans="1:39" ht="20.25" customHeight="1" thickBot="1">
      <c r="A29" s="83"/>
      <c r="B29" s="83"/>
      <c r="C29" s="83"/>
      <c r="D29" s="83"/>
      <c r="E29" s="83"/>
      <c r="F29" s="83"/>
      <c r="G29" s="83"/>
      <c r="H29" s="82"/>
      <c r="I29" s="75"/>
      <c r="J29" s="75"/>
      <c r="K29" s="83"/>
      <c r="L29" s="83"/>
      <c r="M29" s="83"/>
      <c r="N29" s="83"/>
      <c r="O29" s="83"/>
      <c r="P29" s="83"/>
      <c r="Q29" s="83"/>
      <c r="R29" s="83"/>
      <c r="S29" s="83"/>
      <c r="T29" s="83"/>
      <c r="U29" s="83"/>
      <c r="V29" s="83"/>
      <c r="W29" s="83"/>
      <c r="X29" s="83"/>
      <c r="Y29" s="83"/>
      <c r="Z29" s="83"/>
      <c r="AA29" s="83"/>
      <c r="AB29" s="83"/>
      <c r="AC29" s="83"/>
      <c r="AD29" s="83"/>
      <c r="AE29" s="83"/>
      <c r="AF29" s="83"/>
      <c r="AG29" s="83"/>
      <c r="AH29" s="84"/>
      <c r="AI29" s="83"/>
      <c r="AJ29" s="83"/>
      <c r="AK29" s="83"/>
      <c r="AL29" s="75"/>
      <c r="AM29" s="178"/>
    </row>
    <row r="30" spans="1:39" ht="35.450000000000003" customHeight="1" thickBot="1">
      <c r="A30" s="83"/>
      <c r="B30" s="83"/>
      <c r="C30" s="83"/>
      <c r="D30" s="83"/>
      <c r="E30" s="83"/>
      <c r="F30" s="83"/>
      <c r="G30" s="83"/>
      <c r="H30" s="82"/>
      <c r="I30" s="75"/>
      <c r="J30" s="75"/>
      <c r="K30" s="83"/>
      <c r="L30" s="83"/>
      <c r="M30" s="83"/>
      <c r="N30" s="117" t="s">
        <v>195</v>
      </c>
      <c r="O30" s="119"/>
      <c r="P30" s="119"/>
      <c r="Q30" s="119"/>
      <c r="R30" s="119"/>
      <c r="S30" s="119"/>
      <c r="T30" s="119"/>
      <c r="U30" s="119"/>
      <c r="V30" s="119"/>
      <c r="W30" s="120"/>
      <c r="X30" s="83"/>
      <c r="Y30" s="83"/>
      <c r="Z30" s="83"/>
      <c r="AA30" s="83"/>
      <c r="AB30" s="83"/>
      <c r="AC30" s="83"/>
      <c r="AD30" s="83"/>
      <c r="AE30" s="83"/>
      <c r="AF30" s="83"/>
      <c r="AG30" s="83"/>
      <c r="AH30" s="84"/>
      <c r="AI30" s="83"/>
      <c r="AJ30" s="83"/>
      <c r="AK30" s="83"/>
      <c r="AL30" s="75"/>
      <c r="AM30" s="178"/>
    </row>
    <row r="31" spans="1:39" ht="10.5" customHeight="1">
      <c r="A31" s="83"/>
      <c r="B31" s="83"/>
      <c r="C31" s="83"/>
      <c r="D31" s="83"/>
      <c r="E31" s="83"/>
      <c r="F31" s="83"/>
      <c r="G31" s="83"/>
      <c r="H31" s="82"/>
      <c r="I31" s="75"/>
      <c r="J31" s="75"/>
      <c r="K31" s="83"/>
      <c r="L31" s="83"/>
      <c r="M31" s="83"/>
      <c r="N31" s="83"/>
      <c r="O31" s="83"/>
      <c r="P31" s="83"/>
      <c r="Q31" s="83"/>
      <c r="R31" s="83"/>
      <c r="S31" s="83"/>
      <c r="T31" s="83"/>
      <c r="U31" s="83"/>
      <c r="V31" s="83"/>
      <c r="W31" s="83"/>
      <c r="X31" s="83"/>
      <c r="Y31" s="83"/>
      <c r="Z31" s="83"/>
      <c r="AA31" s="83"/>
      <c r="AB31" s="83"/>
      <c r="AC31" s="83"/>
      <c r="AD31" s="83"/>
      <c r="AE31" s="83"/>
      <c r="AF31" s="83"/>
      <c r="AG31" s="83"/>
      <c r="AH31" s="84"/>
      <c r="AI31" s="83"/>
      <c r="AJ31" s="83"/>
      <c r="AK31" s="83"/>
      <c r="AL31" s="75"/>
      <c r="AM31" s="178"/>
    </row>
    <row r="32" spans="1:39" ht="52.9" customHeight="1">
      <c r="A32" s="83"/>
      <c r="B32" s="83"/>
      <c r="C32" s="83"/>
      <c r="D32" s="83"/>
      <c r="E32" s="83"/>
      <c r="F32" s="83"/>
      <c r="G32" s="83"/>
      <c r="H32" s="82"/>
      <c r="I32" s="75"/>
      <c r="J32" s="75"/>
      <c r="K32" s="83"/>
      <c r="L32" s="83"/>
      <c r="M32" s="83"/>
      <c r="N32" s="83"/>
      <c r="O32" s="83"/>
      <c r="P32" s="83"/>
      <c r="Q32" s="83"/>
      <c r="R32" s="83"/>
      <c r="S32" s="83"/>
      <c r="T32" s="83"/>
      <c r="U32" s="83"/>
      <c r="V32" s="83"/>
      <c r="W32" s="83"/>
      <c r="X32" s="83"/>
      <c r="Y32" s="83"/>
      <c r="Z32" s="83"/>
      <c r="AA32" s="83"/>
      <c r="AB32" s="83"/>
      <c r="AC32" s="83"/>
      <c r="AD32" s="83"/>
      <c r="AE32" s="83"/>
      <c r="AF32" s="83"/>
      <c r="AG32" s="83"/>
      <c r="AH32" s="84"/>
      <c r="AI32" s="83"/>
      <c r="AJ32" s="83"/>
      <c r="AK32" s="83"/>
      <c r="AL32" s="75"/>
      <c r="AM32" s="178"/>
    </row>
    <row r="33" spans="1:39">
      <c r="A33" s="83"/>
      <c r="B33" s="83"/>
      <c r="C33" s="83"/>
      <c r="D33" s="83"/>
      <c r="E33" s="83"/>
      <c r="F33" s="83"/>
      <c r="G33" s="83"/>
      <c r="H33" s="82"/>
      <c r="I33" s="75"/>
      <c r="J33" s="75"/>
      <c r="K33" s="83"/>
      <c r="L33" s="83"/>
      <c r="M33" s="83"/>
      <c r="N33" s="83"/>
      <c r="O33" s="83"/>
      <c r="P33" s="83"/>
      <c r="Q33" s="83"/>
      <c r="R33" s="83"/>
      <c r="S33" s="83"/>
      <c r="T33" s="83"/>
      <c r="U33" s="83"/>
      <c r="V33" s="83"/>
      <c r="W33" s="83"/>
      <c r="X33" s="83"/>
      <c r="Y33" s="83"/>
      <c r="Z33" s="83"/>
      <c r="AA33" s="83"/>
      <c r="AB33" s="83"/>
      <c r="AC33" s="83"/>
      <c r="AD33" s="83"/>
      <c r="AE33" s="83"/>
      <c r="AF33" s="83"/>
      <c r="AG33" s="83"/>
      <c r="AH33" s="84"/>
      <c r="AI33" s="83"/>
      <c r="AJ33" s="83"/>
      <c r="AK33" s="83"/>
      <c r="AL33" s="75"/>
      <c r="AM33" s="178"/>
    </row>
    <row r="34" spans="1:39">
      <c r="A34" s="83"/>
      <c r="B34" s="83"/>
      <c r="C34" s="83"/>
      <c r="D34" s="83"/>
      <c r="E34" s="83"/>
      <c r="F34" s="83"/>
      <c r="G34" s="83"/>
      <c r="H34" s="82"/>
      <c r="I34" s="75"/>
      <c r="J34" s="75"/>
      <c r="K34" s="83"/>
      <c r="L34" s="83"/>
      <c r="M34" s="83"/>
      <c r="N34" s="83"/>
      <c r="O34" s="83"/>
      <c r="P34" s="83"/>
      <c r="Q34" s="83"/>
      <c r="R34" s="83"/>
      <c r="S34" s="83"/>
      <c r="T34" s="83"/>
      <c r="U34" s="83"/>
      <c r="V34" s="83"/>
      <c r="W34" s="83"/>
      <c r="X34" s="83"/>
      <c r="Y34" s="83"/>
      <c r="Z34" s="83"/>
      <c r="AA34" s="83"/>
      <c r="AB34" s="83"/>
      <c r="AC34" s="83"/>
      <c r="AD34" s="83"/>
      <c r="AE34" s="83"/>
      <c r="AF34" s="83"/>
      <c r="AG34" s="83"/>
      <c r="AH34" s="84"/>
      <c r="AI34" s="83"/>
      <c r="AJ34" s="83"/>
      <c r="AK34" s="83"/>
      <c r="AL34" s="75"/>
      <c r="AM34" s="178"/>
    </row>
    <row r="35" spans="1:39">
      <c r="A35" s="83"/>
      <c r="B35" s="83"/>
      <c r="C35" s="83"/>
      <c r="D35" s="83"/>
      <c r="E35" s="83"/>
      <c r="F35" s="83"/>
      <c r="G35" s="83"/>
      <c r="H35" s="82"/>
      <c r="I35" s="75"/>
      <c r="J35" s="75"/>
      <c r="K35" s="83"/>
      <c r="L35" s="83"/>
      <c r="M35" s="83"/>
      <c r="N35" s="83"/>
      <c r="O35" s="83"/>
      <c r="P35" s="83"/>
      <c r="Q35" s="83"/>
      <c r="R35" s="83"/>
      <c r="S35" s="83"/>
      <c r="T35" s="83"/>
      <c r="U35" s="83"/>
      <c r="V35" s="83"/>
      <c r="W35" s="83"/>
      <c r="X35" s="83"/>
      <c r="Y35" s="83"/>
      <c r="Z35" s="83"/>
      <c r="AA35" s="83"/>
      <c r="AB35" s="83"/>
      <c r="AC35" s="83"/>
      <c r="AD35" s="83"/>
      <c r="AE35" s="83"/>
      <c r="AF35" s="83"/>
      <c r="AG35" s="83"/>
      <c r="AH35" s="84"/>
      <c r="AI35" s="83"/>
      <c r="AJ35" s="83"/>
      <c r="AK35" s="83"/>
      <c r="AL35" s="75"/>
      <c r="AM35" s="178"/>
    </row>
    <row r="36" spans="1:39">
      <c r="A36" s="83"/>
      <c r="B36" s="83"/>
      <c r="C36" s="83"/>
      <c r="D36" s="83"/>
      <c r="E36" s="83"/>
      <c r="F36" s="83"/>
      <c r="G36" s="83"/>
      <c r="H36" s="82"/>
      <c r="I36" s="75"/>
      <c r="J36" s="75"/>
      <c r="K36" s="83"/>
      <c r="L36" s="83"/>
      <c r="M36" s="83"/>
      <c r="N36" s="83"/>
      <c r="O36" s="83"/>
      <c r="P36" s="83"/>
      <c r="Q36" s="83"/>
      <c r="R36" s="83"/>
      <c r="S36" s="83"/>
      <c r="T36" s="83"/>
      <c r="U36" s="83"/>
      <c r="V36" s="83"/>
      <c r="W36" s="83"/>
      <c r="X36" s="83"/>
      <c r="Y36" s="83"/>
      <c r="Z36" s="83"/>
      <c r="AA36" s="83"/>
      <c r="AB36" s="83"/>
      <c r="AC36" s="83"/>
      <c r="AD36" s="83"/>
      <c r="AE36" s="83"/>
      <c r="AF36" s="83"/>
      <c r="AG36" s="83"/>
      <c r="AH36" s="84"/>
      <c r="AI36" s="83"/>
      <c r="AJ36" s="83"/>
      <c r="AK36" s="83"/>
      <c r="AL36" s="75"/>
      <c r="AM36" s="178"/>
    </row>
    <row r="37" spans="1:39">
      <c r="A37" s="83"/>
      <c r="B37" s="83"/>
      <c r="C37" s="83"/>
      <c r="D37" s="83"/>
      <c r="E37" s="83"/>
      <c r="F37" s="83"/>
      <c r="G37" s="83"/>
      <c r="H37" s="82"/>
      <c r="I37" s="75"/>
      <c r="J37" s="75"/>
      <c r="K37" s="83"/>
      <c r="L37" s="83"/>
      <c r="M37" s="83"/>
      <c r="N37" s="83"/>
      <c r="O37" s="83"/>
      <c r="P37" s="83"/>
      <c r="Q37" s="83"/>
      <c r="R37" s="83"/>
      <c r="S37" s="83"/>
      <c r="T37" s="83"/>
      <c r="U37" s="83"/>
      <c r="V37" s="83"/>
      <c r="W37" s="83"/>
      <c r="X37" s="83"/>
      <c r="Y37" s="83"/>
      <c r="Z37" s="83"/>
      <c r="AA37" s="83"/>
      <c r="AB37" s="83"/>
      <c r="AC37" s="83"/>
      <c r="AD37" s="83"/>
      <c r="AE37" s="83"/>
      <c r="AF37" s="83"/>
      <c r="AG37" s="83"/>
      <c r="AH37" s="84"/>
      <c r="AI37" s="83"/>
      <c r="AJ37" s="83"/>
      <c r="AK37" s="83"/>
      <c r="AL37" s="75"/>
      <c r="AM37" s="178"/>
    </row>
    <row r="38" spans="1:39">
      <c r="A38" s="83"/>
      <c r="B38" s="83"/>
      <c r="C38" s="83"/>
      <c r="D38" s="83"/>
      <c r="E38" s="83"/>
      <c r="F38" s="83"/>
      <c r="G38" s="83"/>
      <c r="H38" s="82"/>
      <c r="I38" s="75"/>
      <c r="J38" s="75"/>
      <c r="K38" s="83"/>
      <c r="L38" s="83"/>
      <c r="M38" s="83"/>
      <c r="N38" s="83"/>
      <c r="O38" s="83"/>
      <c r="P38" s="83"/>
      <c r="Q38" s="83"/>
      <c r="R38" s="83"/>
      <c r="S38" s="83"/>
      <c r="T38" s="83"/>
      <c r="U38" s="83"/>
      <c r="V38" s="83"/>
      <c r="W38" s="83"/>
      <c r="X38" s="83"/>
      <c r="Y38" s="83"/>
      <c r="Z38" s="83"/>
      <c r="AA38" s="83"/>
      <c r="AB38" s="83"/>
      <c r="AC38" s="83"/>
      <c r="AD38" s="83"/>
      <c r="AE38" s="83"/>
      <c r="AF38" s="83"/>
      <c r="AG38" s="83"/>
      <c r="AH38" s="84"/>
      <c r="AI38" s="83"/>
      <c r="AJ38" s="83"/>
      <c r="AK38" s="83"/>
      <c r="AL38" s="75"/>
      <c r="AM38" s="178"/>
    </row>
    <row r="39" spans="1:39">
      <c r="A39" s="83"/>
      <c r="B39" s="83"/>
      <c r="C39" s="83"/>
      <c r="D39" s="83"/>
      <c r="E39" s="83"/>
      <c r="F39" s="83"/>
      <c r="G39" s="83"/>
      <c r="H39" s="82"/>
      <c r="I39" s="75"/>
      <c r="J39" s="75"/>
      <c r="K39" s="83"/>
      <c r="L39" s="83"/>
      <c r="M39" s="83"/>
      <c r="N39" s="83"/>
      <c r="O39" s="83"/>
      <c r="P39" s="83"/>
      <c r="Q39" s="83"/>
      <c r="R39" s="83"/>
      <c r="S39" s="83"/>
      <c r="T39" s="83"/>
      <c r="U39" s="83"/>
      <c r="V39" s="83"/>
      <c r="W39" s="83"/>
      <c r="X39" s="83"/>
      <c r="Y39" s="83"/>
      <c r="Z39" s="83"/>
      <c r="AA39" s="83"/>
      <c r="AB39" s="83"/>
      <c r="AC39" s="83"/>
      <c r="AD39" s="83"/>
      <c r="AE39" s="83"/>
      <c r="AF39" s="83"/>
      <c r="AG39" s="83"/>
      <c r="AH39" s="84"/>
      <c r="AI39" s="83"/>
      <c r="AJ39" s="83"/>
      <c r="AK39" s="83"/>
      <c r="AL39" s="75"/>
      <c r="AM39" s="178"/>
    </row>
    <row r="40" spans="1:39">
      <c r="A40" s="83"/>
      <c r="B40" s="83"/>
      <c r="C40" s="83"/>
      <c r="D40" s="83"/>
      <c r="E40" s="83"/>
      <c r="F40" s="83"/>
      <c r="G40" s="83"/>
      <c r="H40" s="82"/>
      <c r="I40" s="75"/>
      <c r="J40" s="75"/>
      <c r="K40" s="83"/>
      <c r="L40" s="83"/>
      <c r="M40" s="83"/>
      <c r="N40" s="83"/>
      <c r="O40" s="83"/>
      <c r="P40" s="83"/>
      <c r="Q40" s="83"/>
      <c r="R40" s="83"/>
      <c r="S40" s="83"/>
      <c r="T40" s="83"/>
      <c r="U40" s="83"/>
      <c r="V40" s="83"/>
      <c r="W40" s="83"/>
      <c r="X40" s="83"/>
      <c r="Y40" s="83"/>
      <c r="Z40" s="83"/>
      <c r="AA40" s="83"/>
      <c r="AB40" s="83"/>
      <c r="AC40" s="83"/>
      <c r="AD40" s="83"/>
      <c r="AE40" s="83"/>
      <c r="AF40" s="83"/>
      <c r="AG40" s="83"/>
      <c r="AH40" s="84"/>
      <c r="AI40" s="83"/>
      <c r="AJ40" s="83"/>
      <c r="AK40" s="83"/>
      <c r="AL40" s="75"/>
      <c r="AM40" s="178"/>
    </row>
    <row r="41" spans="1:39">
      <c r="A41" s="83"/>
      <c r="B41" s="83"/>
      <c r="C41" s="83"/>
      <c r="D41" s="83"/>
      <c r="E41" s="83"/>
      <c r="F41" s="83"/>
      <c r="G41" s="83"/>
      <c r="H41" s="82"/>
      <c r="I41" s="75"/>
      <c r="J41" s="75"/>
      <c r="K41" s="83"/>
      <c r="L41" s="83"/>
      <c r="M41" s="83"/>
      <c r="N41" s="83"/>
      <c r="O41" s="83"/>
      <c r="P41" s="83"/>
      <c r="Q41" s="83"/>
      <c r="R41" s="83"/>
      <c r="S41" s="83"/>
      <c r="T41" s="83"/>
      <c r="U41" s="83"/>
      <c r="V41" s="83"/>
      <c r="W41" s="83"/>
      <c r="X41" s="83"/>
      <c r="Y41" s="83"/>
      <c r="Z41" s="83"/>
      <c r="AA41" s="83"/>
      <c r="AB41" s="83"/>
      <c r="AC41" s="83"/>
      <c r="AD41" s="83"/>
      <c r="AE41" s="83"/>
      <c r="AF41" s="83"/>
      <c r="AG41" s="83"/>
      <c r="AH41" s="84"/>
      <c r="AI41" s="83"/>
      <c r="AJ41" s="83"/>
      <c r="AK41" s="83"/>
      <c r="AL41" s="75"/>
      <c r="AM41" s="178"/>
    </row>
    <row r="42" spans="1:39">
      <c r="A42" s="83"/>
      <c r="B42" s="83"/>
      <c r="C42" s="83"/>
      <c r="D42" s="83"/>
      <c r="E42" s="83"/>
      <c r="F42" s="83"/>
      <c r="G42" s="83"/>
      <c r="H42" s="82"/>
      <c r="I42" s="75"/>
      <c r="J42" s="75"/>
      <c r="K42" s="83"/>
      <c r="L42" s="83"/>
      <c r="M42" s="83"/>
      <c r="N42" s="83"/>
      <c r="O42" s="83"/>
      <c r="P42" s="83"/>
      <c r="Q42" s="83"/>
      <c r="R42" s="83"/>
      <c r="S42" s="83"/>
      <c r="T42" s="83"/>
      <c r="U42" s="83"/>
      <c r="V42" s="83"/>
      <c r="W42" s="83"/>
      <c r="X42" s="83"/>
      <c r="Y42" s="83"/>
      <c r="Z42" s="83"/>
      <c r="AA42" s="83"/>
      <c r="AB42" s="83"/>
      <c r="AC42" s="83"/>
      <c r="AD42" s="83"/>
      <c r="AE42" s="83"/>
      <c r="AF42" s="83"/>
      <c r="AG42" s="83"/>
      <c r="AH42" s="84"/>
      <c r="AI42" s="83"/>
      <c r="AJ42" s="83"/>
      <c r="AK42" s="83"/>
      <c r="AL42" s="75"/>
      <c r="AM42" s="178"/>
    </row>
    <row r="43" spans="1:39">
      <c r="A43" s="83"/>
      <c r="B43" s="83"/>
      <c r="C43" s="83"/>
      <c r="D43" s="83"/>
      <c r="E43" s="83"/>
      <c r="F43" s="83"/>
      <c r="G43" s="83"/>
      <c r="H43" s="82"/>
      <c r="I43" s="75"/>
      <c r="J43" s="75"/>
      <c r="K43" s="83"/>
      <c r="L43" s="83"/>
      <c r="M43" s="83"/>
      <c r="N43" s="83"/>
      <c r="O43" s="83"/>
      <c r="P43" s="83"/>
      <c r="Q43" s="83"/>
      <c r="R43" s="83"/>
      <c r="S43" s="83"/>
      <c r="T43" s="83"/>
      <c r="U43" s="83"/>
      <c r="V43" s="83"/>
      <c r="W43" s="83"/>
      <c r="X43" s="83"/>
      <c r="Y43" s="83"/>
      <c r="Z43" s="83"/>
      <c r="AA43" s="83"/>
      <c r="AB43" s="83"/>
      <c r="AC43" s="83"/>
      <c r="AD43" s="83"/>
      <c r="AE43" s="83"/>
      <c r="AF43" s="83"/>
      <c r="AG43" s="83"/>
      <c r="AH43" s="84"/>
      <c r="AI43" s="83"/>
      <c r="AJ43" s="83"/>
      <c r="AK43" s="83"/>
      <c r="AL43" s="75"/>
      <c r="AM43" s="178"/>
    </row>
    <row r="44" spans="1:39">
      <c r="A44" s="83"/>
      <c r="B44" s="83"/>
      <c r="C44" s="83"/>
      <c r="D44" s="83"/>
      <c r="E44" s="83"/>
      <c r="F44" s="83"/>
      <c r="G44" s="83"/>
      <c r="H44" s="82"/>
      <c r="I44" s="75"/>
      <c r="J44" s="75"/>
      <c r="K44" s="83"/>
      <c r="L44" s="83"/>
      <c r="M44" s="83"/>
      <c r="N44" s="83"/>
      <c r="O44" s="83"/>
      <c r="P44" s="83"/>
      <c r="Q44" s="83"/>
      <c r="R44" s="83"/>
      <c r="S44" s="83"/>
      <c r="T44" s="83"/>
      <c r="U44" s="83"/>
      <c r="V44" s="83"/>
      <c r="W44" s="83"/>
      <c r="X44" s="83"/>
      <c r="Y44" s="83"/>
      <c r="Z44" s="83"/>
      <c r="AA44" s="83"/>
      <c r="AB44" s="83"/>
      <c r="AC44" s="83"/>
      <c r="AD44" s="83"/>
      <c r="AE44" s="83"/>
      <c r="AF44" s="83"/>
      <c r="AG44" s="83"/>
      <c r="AH44" s="84"/>
      <c r="AI44" s="83"/>
      <c r="AJ44" s="83"/>
      <c r="AK44" s="83"/>
      <c r="AL44" s="75"/>
      <c r="AM44" s="178"/>
    </row>
    <row r="45" spans="1:39">
      <c r="A45" s="83"/>
      <c r="B45" s="83"/>
      <c r="C45" s="83"/>
      <c r="D45" s="83"/>
      <c r="E45" s="83"/>
      <c r="F45" s="83"/>
      <c r="G45" s="83"/>
      <c r="H45" s="82"/>
      <c r="I45" s="75"/>
      <c r="J45" s="75"/>
      <c r="K45" s="83"/>
      <c r="L45" s="83"/>
      <c r="M45" s="83"/>
      <c r="N45" s="83"/>
      <c r="O45" s="83"/>
      <c r="P45" s="83"/>
      <c r="Q45" s="83"/>
      <c r="R45" s="83"/>
      <c r="S45" s="83"/>
      <c r="T45" s="83"/>
      <c r="U45" s="83"/>
      <c r="V45" s="83"/>
      <c r="W45" s="83"/>
      <c r="X45" s="83"/>
      <c r="Y45" s="83"/>
      <c r="Z45" s="83"/>
      <c r="AA45" s="83"/>
      <c r="AB45" s="83"/>
      <c r="AC45" s="83"/>
      <c r="AD45" s="83"/>
      <c r="AE45" s="83"/>
      <c r="AF45" s="83"/>
      <c r="AG45" s="83"/>
      <c r="AH45" s="84"/>
      <c r="AI45" s="83"/>
      <c r="AJ45" s="83"/>
      <c r="AK45" s="83"/>
      <c r="AL45" s="75"/>
      <c r="AM45" s="178"/>
    </row>
    <row r="46" spans="1:39">
      <c r="A46" s="83"/>
      <c r="B46" s="83"/>
      <c r="C46" s="83"/>
      <c r="D46" s="83"/>
      <c r="E46" s="83"/>
      <c r="F46" s="83"/>
      <c r="G46" s="83"/>
      <c r="H46" s="82"/>
      <c r="I46" s="75"/>
      <c r="J46" s="75"/>
      <c r="K46" s="83"/>
      <c r="L46" s="83"/>
      <c r="M46" s="83"/>
      <c r="N46" s="83"/>
      <c r="O46" s="83"/>
      <c r="P46" s="83"/>
      <c r="Q46" s="83"/>
      <c r="R46" s="83"/>
      <c r="S46" s="83"/>
      <c r="T46" s="83"/>
      <c r="U46" s="83"/>
      <c r="V46" s="83"/>
      <c r="W46" s="83"/>
      <c r="X46" s="83"/>
      <c r="Y46" s="83"/>
      <c r="Z46" s="83"/>
      <c r="AA46" s="83"/>
      <c r="AB46" s="83"/>
      <c r="AC46" s="83"/>
      <c r="AD46" s="83"/>
      <c r="AE46" s="83"/>
      <c r="AF46" s="83"/>
      <c r="AG46" s="83"/>
      <c r="AH46" s="84"/>
      <c r="AI46" s="83"/>
      <c r="AJ46" s="83"/>
      <c r="AK46" s="83"/>
      <c r="AL46" s="75"/>
      <c r="AM46" s="178"/>
    </row>
    <row r="47" spans="1:39">
      <c r="A47" s="83"/>
      <c r="B47" s="83"/>
      <c r="C47" s="83"/>
      <c r="D47" s="83"/>
      <c r="E47" s="83"/>
      <c r="F47" s="83"/>
      <c r="G47" s="83"/>
      <c r="H47" s="82"/>
      <c r="I47" s="75"/>
      <c r="J47" s="75"/>
      <c r="K47" s="83"/>
      <c r="L47" s="83"/>
      <c r="M47" s="83"/>
      <c r="N47" s="83"/>
      <c r="O47" s="83"/>
      <c r="P47" s="83"/>
      <c r="Q47" s="83"/>
      <c r="R47" s="83"/>
      <c r="S47" s="83"/>
      <c r="T47" s="83"/>
      <c r="U47" s="83"/>
      <c r="V47" s="83"/>
      <c r="W47" s="83"/>
      <c r="X47" s="83"/>
      <c r="Y47" s="83"/>
      <c r="Z47" s="83"/>
      <c r="AA47" s="83"/>
      <c r="AB47" s="83"/>
      <c r="AC47" s="83"/>
      <c r="AD47" s="83"/>
      <c r="AE47" s="83"/>
      <c r="AF47" s="83"/>
      <c r="AG47" s="83"/>
      <c r="AH47" s="84"/>
      <c r="AI47" s="83"/>
      <c r="AJ47" s="83"/>
      <c r="AK47" s="83"/>
      <c r="AL47" s="75"/>
      <c r="AM47" s="178"/>
    </row>
    <row r="48" spans="1:39" ht="85.9" customHeight="1" thickBot="1">
      <c r="A48" s="83"/>
      <c r="B48" s="83"/>
      <c r="C48" s="83"/>
      <c r="D48" s="83"/>
      <c r="E48" s="83"/>
      <c r="F48" s="83"/>
      <c r="G48" s="83"/>
      <c r="H48" s="79"/>
      <c r="I48" s="81"/>
      <c r="J48" s="81"/>
      <c r="K48" s="80"/>
      <c r="L48" s="80"/>
      <c r="M48" s="80"/>
      <c r="N48" s="80"/>
      <c r="O48" s="80"/>
      <c r="P48" s="80"/>
      <c r="Q48" s="80"/>
      <c r="R48" s="80"/>
      <c r="S48" s="80"/>
      <c r="T48" s="80"/>
      <c r="U48" s="80"/>
      <c r="V48" s="80"/>
      <c r="W48" s="80"/>
      <c r="X48" s="80"/>
      <c r="Y48" s="80"/>
      <c r="Z48" s="80"/>
      <c r="AA48" s="80"/>
      <c r="AB48" s="80"/>
      <c r="AC48" s="80"/>
      <c r="AD48" s="80"/>
      <c r="AE48" s="80"/>
      <c r="AF48" s="80"/>
      <c r="AG48" s="80"/>
      <c r="AH48" s="88"/>
      <c r="AI48" s="83"/>
      <c r="AJ48" s="83"/>
      <c r="AK48" s="83"/>
      <c r="AL48" s="75"/>
      <c r="AM48" s="178"/>
    </row>
    <row r="49" spans="2:2">
      <c r="B49"/>
    </row>
  </sheetData>
  <sheetProtection algorithmName="SHA-512" hashValue="D8cLZn9Z6J2U/AuJt2/ienwcs8ehxUvQ4jrzO9BKICtKNbR7spOOqFsyhHplWMv2AMyrJXKhJxY5G9bBObombg==" saltValue="u4zRO9DHhmE5HASAaWED0A==" spinCount="100000" sheet="1" formatColumns="0" formatRows="0"/>
  <mergeCells count="6">
    <mergeCell ref="B2:F2"/>
    <mergeCell ref="AK6:AL6"/>
    <mergeCell ref="B6:C6"/>
    <mergeCell ref="B10:B11"/>
    <mergeCell ref="H6:I6"/>
    <mergeCell ref="H7:I7"/>
  </mergeCells>
  <conditionalFormatting sqref="C9">
    <cfRule type="cellIs" dxfId="7" priority="1" operator="between">
      <formula>-12</formula>
      <formula>-14</formula>
    </cfRule>
    <cfRule type="cellIs" dxfId="6" priority="2" operator="between">
      <formula>-8</formula>
      <formula>-11.9</formula>
    </cfRule>
    <cfRule type="cellIs" dxfId="5" priority="3" operator="between">
      <formula>-4</formula>
      <formula>-7.9</formula>
    </cfRule>
    <cfRule type="cellIs" dxfId="4" priority="4" operator="between">
      <formula>0</formula>
      <formula>-4.1</formula>
    </cfRule>
    <cfRule type="cellIs" dxfId="3" priority="5" operator="between">
      <formula>4</formula>
      <formula>0.1</formula>
    </cfRule>
    <cfRule type="cellIs" dxfId="2" priority="6" operator="between">
      <formula>8</formula>
      <formula>4.1</formula>
    </cfRule>
    <cfRule type="cellIs" dxfId="1" priority="7" operator="between">
      <formula>12</formula>
      <formula>8.1</formula>
    </cfRule>
    <cfRule type="cellIs" dxfId="0" priority="8" operator="between">
      <formula>14</formula>
      <formula>12.1</formula>
    </cfRule>
  </conditionalFormatting>
  <pageMargins left="0.23622047244094491" right="0.23622047244094491" top="0.74803149606299213" bottom="0.74803149606299213" header="0.31496062992125984" footer="0.31496062992125984"/>
  <pageSetup paperSize="9" orientation="portrait" blackAndWhite="1"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4236D-BDA8-4905-BDC0-537E6E68284F}">
  <dimension ref="A1:J229"/>
  <sheetViews>
    <sheetView zoomScale="90" zoomScaleNormal="90" workbookViewId="0">
      <selection activeCell="I17" sqref="I17"/>
    </sheetView>
  </sheetViews>
  <sheetFormatPr defaultColWidth="8.875" defaultRowHeight="14.25"/>
  <cols>
    <col min="1" max="1" width="16.75" bestFit="1" customWidth="1"/>
    <col min="3" max="3" width="15.25" bestFit="1" customWidth="1"/>
    <col min="4" max="4" width="28.25" bestFit="1" customWidth="1"/>
    <col min="5" max="5" width="46.25" style="1" customWidth="1"/>
    <col min="6" max="6" width="14.625" customWidth="1"/>
    <col min="7" max="7" width="37.375" customWidth="1"/>
    <col min="8" max="8" width="23" bestFit="1" customWidth="1"/>
    <col min="9" max="9" width="39.25" customWidth="1"/>
    <col min="10" max="10" width="69.75" style="1" customWidth="1"/>
    <col min="15" max="15" width="32.875" bestFit="1" customWidth="1"/>
    <col min="18" max="18" width="14.25" bestFit="1" customWidth="1"/>
  </cols>
  <sheetData>
    <row r="1" spans="1:10" ht="15">
      <c r="A1" s="8" t="s">
        <v>157</v>
      </c>
      <c r="B1" s="8" t="s">
        <v>196</v>
      </c>
      <c r="C1" s="8" t="s">
        <v>197</v>
      </c>
      <c r="D1" s="9" t="s">
        <v>198</v>
      </c>
      <c r="E1" s="2" t="s">
        <v>199</v>
      </c>
      <c r="F1" s="8" t="s">
        <v>75</v>
      </c>
      <c r="G1" s="9" t="s">
        <v>200</v>
      </c>
      <c r="H1" s="11" t="s">
        <v>201</v>
      </c>
      <c r="I1" s="9" t="s">
        <v>202</v>
      </c>
      <c r="J1" s="2" t="s">
        <v>203</v>
      </c>
    </row>
    <row r="2" spans="1:10" ht="28.5">
      <c r="A2" t="s">
        <v>204</v>
      </c>
      <c r="B2" t="s">
        <v>143</v>
      </c>
      <c r="C2" t="s">
        <v>54</v>
      </c>
      <c r="D2" t="str">
        <f>CONCATENATE(B2,C2)</f>
        <v>ca caoCâu hỏi 1</v>
      </c>
      <c r="E2" s="3" t="s">
        <v>205</v>
      </c>
      <c r="F2" t="s">
        <v>140</v>
      </c>
      <c r="G2" s="1" t="str">
        <f>CONCATENATE(E2,F2)</f>
        <v>Nhiệt độ có thay đổi trong 10 năm gần đây không? có</v>
      </c>
      <c r="H2">
        <f>IF(F2='2. ĐẦU VÀO DỮ LIỆU'!$V$65,-1)+IF(F2='2. ĐẦU VÀO DỮ LIỆU'!$V$66,1)</f>
        <v>-1</v>
      </c>
      <c r="I2" t="str">
        <f>CONCATENATE(B2,F2)</f>
        <v>ca caocó</v>
      </c>
      <c r="J2"/>
    </row>
    <row r="3" spans="1:10" ht="28.5">
      <c r="A3" t="s">
        <v>204</v>
      </c>
      <c r="B3" t="s">
        <v>143</v>
      </c>
      <c r="C3" t="s">
        <v>54</v>
      </c>
      <c r="D3" t="str">
        <f t="shared" ref="D3:D66" si="0">CONCATENATE(B3,C3)</f>
        <v>ca caoCâu hỏi 1</v>
      </c>
      <c r="E3" s="3" t="s">
        <v>205</v>
      </c>
      <c r="F3" t="s">
        <v>142</v>
      </c>
      <c r="G3" s="1" t="str">
        <f>CONCATENATE(E3,F3)</f>
        <v>Nhiệt độ có thay đổi trong 10 năm gần đây không? không</v>
      </c>
      <c r="H3">
        <f>IF(F3='2. ĐẦU VÀO DỮ LIỆU'!$V$65,-1)+IF(F3='2. ĐẦU VÀO DỮ LIỆU'!$V$66,1)</f>
        <v>1</v>
      </c>
      <c r="I3" t="str">
        <f>CONCATENATE(B3,F3)</f>
        <v>ca caokhông</v>
      </c>
      <c r="J3"/>
    </row>
    <row r="4" spans="1:10" ht="28.5">
      <c r="A4" t="s">
        <v>204</v>
      </c>
      <c r="B4" t="s">
        <v>146</v>
      </c>
      <c r="C4" t="s">
        <v>54</v>
      </c>
      <c r="D4" t="str">
        <f t="shared" si="0"/>
        <v>cà phêCâu hỏi 1</v>
      </c>
      <c r="E4" s="3" t="s">
        <v>205</v>
      </c>
      <c r="F4" t="s">
        <v>140</v>
      </c>
      <c r="G4" s="1" t="str">
        <f>CONCATENATE(E4,F4)</f>
        <v>Nhiệt độ có thay đổi trong 10 năm gần đây không? có</v>
      </c>
      <c r="H4">
        <f>IF(F4='2. ĐẦU VÀO DỮ LIỆU'!$V$65,-1)+IF(F4='2. ĐẦU VÀO DỮ LIỆU'!$V$66,1)</f>
        <v>-1</v>
      </c>
      <c r="I4" t="str">
        <f>CONCATENATE(B4,F4)</f>
        <v>cà phêcó</v>
      </c>
      <c r="J4"/>
    </row>
    <row r="5" spans="1:10" ht="28.5">
      <c r="A5" t="s">
        <v>204</v>
      </c>
      <c r="B5" t="s">
        <v>146</v>
      </c>
      <c r="C5" t="s">
        <v>54</v>
      </c>
      <c r="D5" t="str">
        <f t="shared" si="0"/>
        <v>cà phêCâu hỏi 1</v>
      </c>
      <c r="E5" s="3" t="s">
        <v>205</v>
      </c>
      <c r="F5" t="s">
        <v>142</v>
      </c>
      <c r="G5" s="1" t="str">
        <f t="shared" ref="G5" si="1">CONCATENATE(E5,F5)</f>
        <v>Nhiệt độ có thay đổi trong 10 năm gần đây không? không</v>
      </c>
      <c r="H5">
        <f>IF(F5='2. ĐẦU VÀO DỮ LIỆU'!$V$65,-1)+IF(F5='2. ĐẦU VÀO DỮ LIỆU'!$V$66,1)</f>
        <v>1</v>
      </c>
      <c r="I5" t="str">
        <f t="shared" ref="I5" si="2">CONCATENATE(B5,F5)</f>
        <v>cà phêkhông</v>
      </c>
      <c r="J5"/>
    </row>
    <row r="6" spans="1:10" ht="28.5">
      <c r="A6" t="s">
        <v>204</v>
      </c>
      <c r="B6" t="s">
        <v>147</v>
      </c>
      <c r="C6" t="s">
        <v>54</v>
      </c>
      <c r="D6" t="str">
        <f t="shared" si="0"/>
        <v>chèCâu hỏi 1</v>
      </c>
      <c r="E6" s="3" t="s">
        <v>205</v>
      </c>
      <c r="F6" t="s">
        <v>140</v>
      </c>
      <c r="G6" s="1" t="str">
        <f>CONCATENATE(E6,F6)</f>
        <v>Nhiệt độ có thay đổi trong 10 năm gần đây không? có</v>
      </c>
      <c r="H6">
        <f>IF(F6='2. ĐẦU VÀO DỮ LIỆU'!$V$65,-1)+IF(F6='2. ĐẦU VÀO DỮ LIỆU'!$V$66,1)</f>
        <v>-1</v>
      </c>
      <c r="I6" t="str">
        <f>CONCATENATE(B6,F6)</f>
        <v>chècó</v>
      </c>
      <c r="J6"/>
    </row>
    <row r="7" spans="1:10" ht="28.5">
      <c r="A7" t="s">
        <v>204</v>
      </c>
      <c r="B7" t="s">
        <v>147</v>
      </c>
      <c r="C7" t="s">
        <v>54</v>
      </c>
      <c r="D7" t="str">
        <f t="shared" si="0"/>
        <v>chèCâu hỏi 1</v>
      </c>
      <c r="E7" s="3" t="s">
        <v>205</v>
      </c>
      <c r="F7" t="s">
        <v>142</v>
      </c>
      <c r="G7" s="1" t="str">
        <f t="shared" ref="G7" si="3">CONCATENATE(E7,F7)</f>
        <v>Nhiệt độ có thay đổi trong 10 năm gần đây không? không</v>
      </c>
      <c r="H7">
        <f>IF(F7='2. ĐẦU VÀO DỮ LIỆU'!$V$65,-1)+IF(F7='2. ĐẦU VÀO DỮ LIỆU'!$V$66,1)</f>
        <v>1</v>
      </c>
      <c r="I7" t="str">
        <f>CONCATENATE(B7,F7)</f>
        <v>chèkhông</v>
      </c>
      <c r="J7"/>
    </row>
    <row r="8" spans="1:10" ht="28.5">
      <c r="A8" t="s">
        <v>204</v>
      </c>
      <c r="B8" t="s">
        <v>141</v>
      </c>
      <c r="C8" t="s">
        <v>54</v>
      </c>
      <c r="D8" t="str">
        <f t="shared" si="0"/>
        <v>chuốiCâu hỏi 1</v>
      </c>
      <c r="E8" s="1" t="s">
        <v>205</v>
      </c>
      <c r="F8" t="s">
        <v>140</v>
      </c>
      <c r="G8" s="1" t="str">
        <f>CONCATENATE(E8,F8)</f>
        <v>Nhiệt độ có thay đổi trong 10 năm gần đây không? có</v>
      </c>
      <c r="H8">
        <f>IF(F8='2. ĐẦU VÀO DỮ LIỆU'!$V$65,-1)+IF(F8='2. ĐẦU VÀO DỮ LIỆU'!$V$66,1)</f>
        <v>-1</v>
      </c>
      <c r="I8" t="str">
        <f>CONCATENATE(B8,F8)</f>
        <v>chuốicó</v>
      </c>
      <c r="J8"/>
    </row>
    <row r="9" spans="1:10" ht="28.5">
      <c r="A9" t="s">
        <v>204</v>
      </c>
      <c r="B9" t="s">
        <v>141</v>
      </c>
      <c r="C9" t="s">
        <v>54</v>
      </c>
      <c r="D9" t="str">
        <f t="shared" si="0"/>
        <v>chuốiCâu hỏi 1</v>
      </c>
      <c r="E9" s="1" t="s">
        <v>205</v>
      </c>
      <c r="F9" t="s">
        <v>142</v>
      </c>
      <c r="G9" s="1" t="str">
        <f>CONCATENATE(E9,F9)</f>
        <v>Nhiệt độ có thay đổi trong 10 năm gần đây không? không</v>
      </c>
      <c r="H9">
        <f>IF(F9='2. ĐẦU VÀO DỮ LIỆU'!$V$65,-1)+IF(F9='2. ĐẦU VÀO DỮ LIỆU'!$V$66,1)</f>
        <v>1</v>
      </c>
      <c r="I9" t="str">
        <f>CONCATENATE(B9,F9)</f>
        <v>chuốikhông</v>
      </c>
      <c r="J9"/>
    </row>
    <row r="10" spans="1:10" ht="28.5">
      <c r="A10" t="s">
        <v>206</v>
      </c>
      <c r="B10" t="s">
        <v>143</v>
      </c>
      <c r="C10" t="s">
        <v>68</v>
      </c>
      <c r="D10" t="str">
        <f t="shared" si="0"/>
        <v>ca caoCâu hỏi 10</v>
      </c>
      <c r="E10" s="3" t="s">
        <v>207</v>
      </c>
      <c r="F10" t="s">
        <v>140</v>
      </c>
      <c r="G10" s="1" t="str">
        <f t="shared" ref="G10:G11" si="4">CONCATENATE(E10,F10)</f>
        <v>Bạn có quan sát thấy hiện tượng hoa và quả rụng nhiều hơn không? có</v>
      </c>
      <c r="H10">
        <f>IF(F10='2. ĐẦU VÀO DỮ LIỆU'!$V$65,-1)+IF(F10='2. ĐẦU VÀO DỮ LIỆU'!$V$66,1)</f>
        <v>-1</v>
      </c>
      <c r="I10" t="str">
        <f t="shared" ref="I10:I11" si="5">CONCATENATE(B10,F10)</f>
        <v>ca caocó</v>
      </c>
      <c r="J10"/>
    </row>
    <row r="11" spans="1:10" ht="28.5">
      <c r="A11" t="s">
        <v>206</v>
      </c>
      <c r="B11" t="s">
        <v>143</v>
      </c>
      <c r="C11" t="s">
        <v>68</v>
      </c>
      <c r="D11" t="str">
        <f t="shared" si="0"/>
        <v>ca caoCâu hỏi 10</v>
      </c>
      <c r="E11" s="3" t="s">
        <v>207</v>
      </c>
      <c r="F11" t="s">
        <v>142</v>
      </c>
      <c r="G11" s="1" t="str">
        <f t="shared" si="4"/>
        <v>Bạn có quan sát thấy hiện tượng hoa và quả rụng nhiều hơn không? không</v>
      </c>
      <c r="H11">
        <f>IF(F11='2. ĐẦU VÀO DỮ LIỆU'!$V$65,-1)+IF(F11='2. ĐẦU VÀO DỮ LIỆU'!$V$66,1)</f>
        <v>1</v>
      </c>
      <c r="I11" t="str">
        <f t="shared" si="5"/>
        <v>ca caokhông</v>
      </c>
      <c r="J11"/>
    </row>
    <row r="12" spans="1:10" ht="28.5">
      <c r="A12" t="s">
        <v>206</v>
      </c>
      <c r="B12" t="s">
        <v>146</v>
      </c>
      <c r="C12" t="s">
        <v>68</v>
      </c>
      <c r="D12" t="str">
        <f t="shared" si="0"/>
        <v>cà phêCâu hỏi 10</v>
      </c>
      <c r="E12" s="3" t="s">
        <v>207</v>
      </c>
      <c r="F12" t="s">
        <v>140</v>
      </c>
      <c r="G12" s="1" t="str">
        <f t="shared" ref="G12:G17" si="6">CONCATENATE(E12,F12)</f>
        <v>Bạn có quan sát thấy hiện tượng hoa và quả rụng nhiều hơn không? có</v>
      </c>
      <c r="H12">
        <f>IF(F12='2. ĐẦU VÀO DỮ LIỆU'!$V$65,-1)+IF(F12='2. ĐẦU VÀO DỮ LIỆU'!$V$66,1)</f>
        <v>-1</v>
      </c>
      <c r="I12" t="str">
        <f t="shared" ref="I12:I17" si="7">CONCATENATE(B12,F12)</f>
        <v>cà phêcó</v>
      </c>
      <c r="J12"/>
    </row>
    <row r="13" spans="1:10" ht="28.5">
      <c r="A13" t="s">
        <v>206</v>
      </c>
      <c r="B13" t="s">
        <v>146</v>
      </c>
      <c r="C13" t="s">
        <v>68</v>
      </c>
      <c r="D13" t="str">
        <f t="shared" si="0"/>
        <v>cà phêCâu hỏi 10</v>
      </c>
      <c r="E13" s="3" t="s">
        <v>207</v>
      </c>
      <c r="F13" t="s">
        <v>142</v>
      </c>
      <c r="G13" s="1" t="str">
        <f t="shared" si="6"/>
        <v>Bạn có quan sát thấy hiện tượng hoa và quả rụng nhiều hơn không? không</v>
      </c>
      <c r="H13">
        <f>IF(F13='2. ĐẦU VÀO DỮ LIỆU'!$V$65,-1)+IF(F13='2. ĐẦU VÀO DỮ LIỆU'!$V$66,1)</f>
        <v>1</v>
      </c>
      <c r="I13" t="str">
        <f t="shared" si="7"/>
        <v>cà phêkhông</v>
      </c>
      <c r="J13"/>
    </row>
    <row r="14" spans="1:10" ht="28.5">
      <c r="A14" t="s">
        <v>206</v>
      </c>
      <c r="B14" t="s">
        <v>147</v>
      </c>
      <c r="C14" t="s">
        <v>68</v>
      </c>
      <c r="D14" t="str">
        <f t="shared" si="0"/>
        <v>chèCâu hỏi 10</v>
      </c>
      <c r="E14" s="3" t="s">
        <v>207</v>
      </c>
      <c r="F14" t="s">
        <v>140</v>
      </c>
      <c r="G14" s="1" t="str">
        <f t="shared" si="6"/>
        <v>Bạn có quan sát thấy hiện tượng hoa và quả rụng nhiều hơn không? có</v>
      </c>
      <c r="H14">
        <f>IF(F14='2. ĐẦU VÀO DỮ LIỆU'!$V$65,-1)+IF(F14='2. ĐẦU VÀO DỮ LIỆU'!$V$66,1)</f>
        <v>-1</v>
      </c>
      <c r="I14" t="str">
        <f t="shared" si="7"/>
        <v>chècó</v>
      </c>
      <c r="J14"/>
    </row>
    <row r="15" spans="1:10" ht="28.5">
      <c r="A15" t="s">
        <v>206</v>
      </c>
      <c r="B15" t="s">
        <v>147</v>
      </c>
      <c r="C15" t="s">
        <v>68</v>
      </c>
      <c r="D15" t="str">
        <f t="shared" si="0"/>
        <v>chèCâu hỏi 10</v>
      </c>
      <c r="E15" s="3" t="s">
        <v>207</v>
      </c>
      <c r="F15" t="s">
        <v>142</v>
      </c>
      <c r="G15" s="1" t="str">
        <f t="shared" si="6"/>
        <v>Bạn có quan sát thấy hiện tượng hoa và quả rụng nhiều hơn không? không</v>
      </c>
      <c r="H15">
        <f>IF(F15='2. ĐẦU VÀO DỮ LIỆU'!$V$65,-1)+IF(F15='2. ĐẦU VÀO DỮ LIỆU'!$V$66,1)</f>
        <v>1</v>
      </c>
      <c r="I15" t="str">
        <f t="shared" si="7"/>
        <v>chèkhông</v>
      </c>
      <c r="J15"/>
    </row>
    <row r="16" spans="1:10" ht="28.5">
      <c r="A16" t="s">
        <v>206</v>
      </c>
      <c r="B16" t="s">
        <v>141</v>
      </c>
      <c r="C16" t="s">
        <v>68</v>
      </c>
      <c r="D16" t="str">
        <f t="shared" si="0"/>
        <v>chuốiCâu hỏi 10</v>
      </c>
      <c r="E16" s="1" t="s">
        <v>207</v>
      </c>
      <c r="F16" t="s">
        <v>140</v>
      </c>
      <c r="G16" s="1" t="str">
        <f t="shared" si="6"/>
        <v>Bạn có quan sát thấy hiện tượng hoa và quả rụng nhiều hơn không? có</v>
      </c>
      <c r="H16">
        <f>IF(F16='2. ĐẦU VÀO DỮ LIỆU'!$V$65,-1)+IF(F16='2. ĐẦU VÀO DỮ LIỆU'!$V$66,1)</f>
        <v>-1</v>
      </c>
      <c r="I16" t="str">
        <f t="shared" si="7"/>
        <v>chuốicó</v>
      </c>
      <c r="J16"/>
    </row>
    <row r="17" spans="1:10" ht="28.5">
      <c r="A17" t="s">
        <v>206</v>
      </c>
      <c r="B17" t="s">
        <v>141</v>
      </c>
      <c r="C17" t="s">
        <v>68</v>
      </c>
      <c r="D17" t="str">
        <f t="shared" si="0"/>
        <v>chuốiCâu hỏi 10</v>
      </c>
      <c r="E17" s="1" t="s">
        <v>207</v>
      </c>
      <c r="F17" t="s">
        <v>142</v>
      </c>
      <c r="G17" s="1" t="str">
        <f t="shared" si="6"/>
        <v>Bạn có quan sát thấy hiện tượng hoa và quả rụng nhiều hơn không? không</v>
      </c>
      <c r="H17">
        <f>IF(F17='2. ĐẦU VÀO DỮ LIỆU'!$V$65,-1)+IF(F17='2. ĐẦU VÀO DỮ LIỆU'!$V$66,1)</f>
        <v>1</v>
      </c>
      <c r="I17" t="str">
        <f t="shared" si="7"/>
        <v>chuốikhông</v>
      </c>
      <c r="J17"/>
    </row>
    <row r="18" spans="1:10" ht="28.5">
      <c r="A18" t="s">
        <v>206</v>
      </c>
      <c r="B18" t="s">
        <v>143</v>
      </c>
      <c r="C18" t="s">
        <v>69</v>
      </c>
      <c r="D18" t="str">
        <f t="shared" si="0"/>
        <v>ca caoCâu hỏi 11</v>
      </c>
      <c r="E18" s="3" t="s">
        <v>208</v>
      </c>
      <c r="F18" t="s">
        <v>140</v>
      </c>
      <c r="G18" s="1" t="str">
        <f t="shared" ref="G18:G19" si="8">CONCATENATE(E18,F18)</f>
        <v>Bạn có quan sát thấy hiện tượng cây cối rụng lá nhiều hơn không?có</v>
      </c>
      <c r="H18">
        <f>IF(F18='2. ĐẦU VÀO DỮ LIỆU'!$V$65,-1)+IF(F18='2. ĐẦU VÀO DỮ LIỆU'!$V$66,1)</f>
        <v>-1</v>
      </c>
      <c r="I18" t="str">
        <f t="shared" ref="I18:I19" si="9">CONCATENATE(B18,F18)</f>
        <v>ca caocó</v>
      </c>
      <c r="J18"/>
    </row>
    <row r="19" spans="1:10" ht="28.5">
      <c r="A19" t="s">
        <v>206</v>
      </c>
      <c r="B19" t="s">
        <v>143</v>
      </c>
      <c r="C19" t="s">
        <v>69</v>
      </c>
      <c r="D19" t="str">
        <f t="shared" si="0"/>
        <v>ca caoCâu hỏi 11</v>
      </c>
      <c r="E19" s="3" t="s">
        <v>208</v>
      </c>
      <c r="F19" t="s">
        <v>142</v>
      </c>
      <c r="G19" s="1" t="str">
        <f t="shared" si="8"/>
        <v>Bạn có quan sát thấy hiện tượng cây cối rụng lá nhiều hơn không?không</v>
      </c>
      <c r="H19">
        <f>IF(F19='2. ĐẦU VÀO DỮ LIỆU'!$V$65,-1)+IF(F19='2. ĐẦU VÀO DỮ LIỆU'!$V$66,1)</f>
        <v>1</v>
      </c>
      <c r="I19" t="str">
        <f t="shared" si="9"/>
        <v>ca caokhông</v>
      </c>
      <c r="J19"/>
    </row>
    <row r="20" spans="1:10" ht="28.5">
      <c r="A20" t="s">
        <v>206</v>
      </c>
      <c r="B20" t="s">
        <v>146</v>
      </c>
      <c r="C20" t="s">
        <v>69</v>
      </c>
      <c r="D20" t="str">
        <f t="shared" si="0"/>
        <v>cà phêCâu hỏi 11</v>
      </c>
      <c r="E20" s="3" t="s">
        <v>208</v>
      </c>
      <c r="F20" t="s">
        <v>140</v>
      </c>
      <c r="G20" s="1" t="str">
        <f t="shared" ref="G20:G25" si="10">CONCATENATE(E20,F20)</f>
        <v>Bạn có quan sát thấy hiện tượng cây cối rụng lá nhiều hơn không?có</v>
      </c>
      <c r="H20">
        <f>IF(F20='2. ĐẦU VÀO DỮ LIỆU'!$V$65,-1)+IF(F20='2. ĐẦU VÀO DỮ LIỆU'!$V$66,1)</f>
        <v>-1</v>
      </c>
      <c r="I20" t="str">
        <f t="shared" ref="I20:I25" si="11">CONCATENATE(B20,F20)</f>
        <v>cà phêcó</v>
      </c>
      <c r="J20"/>
    </row>
    <row r="21" spans="1:10" ht="28.5">
      <c r="A21" t="s">
        <v>206</v>
      </c>
      <c r="B21" t="s">
        <v>146</v>
      </c>
      <c r="C21" t="s">
        <v>69</v>
      </c>
      <c r="D21" t="str">
        <f t="shared" si="0"/>
        <v>cà phêCâu hỏi 11</v>
      </c>
      <c r="E21" s="3" t="s">
        <v>208</v>
      </c>
      <c r="F21" t="s">
        <v>142</v>
      </c>
      <c r="G21" s="1" t="str">
        <f t="shared" si="10"/>
        <v>Bạn có quan sát thấy hiện tượng cây cối rụng lá nhiều hơn không?không</v>
      </c>
      <c r="H21">
        <f>IF(F21='2. ĐẦU VÀO DỮ LIỆU'!$V$65,-1)+IF(F21='2. ĐẦU VÀO DỮ LIỆU'!$V$66,1)</f>
        <v>1</v>
      </c>
      <c r="I21" t="str">
        <f t="shared" si="11"/>
        <v>cà phêkhông</v>
      </c>
      <c r="J21"/>
    </row>
    <row r="22" spans="1:10" ht="28.5">
      <c r="A22" t="s">
        <v>206</v>
      </c>
      <c r="B22" t="s">
        <v>147</v>
      </c>
      <c r="C22" t="s">
        <v>69</v>
      </c>
      <c r="D22" t="str">
        <f t="shared" si="0"/>
        <v>chèCâu hỏi 11</v>
      </c>
      <c r="E22" s="3" t="s">
        <v>208</v>
      </c>
      <c r="F22" t="s">
        <v>140</v>
      </c>
      <c r="G22" s="1" t="str">
        <f t="shared" si="10"/>
        <v>Bạn có quan sát thấy hiện tượng cây cối rụng lá nhiều hơn không?có</v>
      </c>
      <c r="H22">
        <f>IF(F22='2. ĐẦU VÀO DỮ LIỆU'!$V$65,-1)+IF(F22='2. ĐẦU VÀO DỮ LIỆU'!$V$66,1)</f>
        <v>-1</v>
      </c>
      <c r="I22" t="str">
        <f t="shared" si="11"/>
        <v>chècó</v>
      </c>
      <c r="J22"/>
    </row>
    <row r="23" spans="1:10" ht="28.5">
      <c r="A23" t="s">
        <v>206</v>
      </c>
      <c r="B23" t="s">
        <v>147</v>
      </c>
      <c r="C23" t="s">
        <v>69</v>
      </c>
      <c r="D23" t="str">
        <f t="shared" si="0"/>
        <v>chèCâu hỏi 11</v>
      </c>
      <c r="E23" s="3" t="s">
        <v>208</v>
      </c>
      <c r="F23" t="s">
        <v>142</v>
      </c>
      <c r="G23" s="1" t="str">
        <f t="shared" si="10"/>
        <v>Bạn có quan sát thấy hiện tượng cây cối rụng lá nhiều hơn không?không</v>
      </c>
      <c r="H23">
        <f>IF(F23='2. ĐẦU VÀO DỮ LIỆU'!$V$65,-1)+IF(F23='2. ĐẦU VÀO DỮ LIỆU'!$V$66,1)</f>
        <v>1</v>
      </c>
      <c r="I23" t="str">
        <f t="shared" si="11"/>
        <v>chèkhông</v>
      </c>
      <c r="J23"/>
    </row>
    <row r="24" spans="1:10" ht="28.5">
      <c r="A24" t="s">
        <v>206</v>
      </c>
      <c r="B24" t="s">
        <v>141</v>
      </c>
      <c r="C24" t="s">
        <v>69</v>
      </c>
      <c r="D24" t="str">
        <f t="shared" si="0"/>
        <v>chuốiCâu hỏi 11</v>
      </c>
      <c r="E24" s="1" t="s">
        <v>208</v>
      </c>
      <c r="F24" t="s">
        <v>140</v>
      </c>
      <c r="G24" s="1" t="str">
        <f t="shared" si="10"/>
        <v>Bạn có quan sát thấy hiện tượng cây cối rụng lá nhiều hơn không?có</v>
      </c>
      <c r="H24">
        <f>IF(F24='2. ĐẦU VÀO DỮ LIỆU'!$V$65,-1)+IF(F24='2. ĐẦU VÀO DỮ LIỆU'!$V$66,1)</f>
        <v>-1</v>
      </c>
      <c r="I24" t="str">
        <f t="shared" si="11"/>
        <v>chuốicó</v>
      </c>
      <c r="J24"/>
    </row>
    <row r="25" spans="1:10" ht="28.5">
      <c r="A25" t="s">
        <v>206</v>
      </c>
      <c r="B25" t="s">
        <v>141</v>
      </c>
      <c r="C25" t="s">
        <v>69</v>
      </c>
      <c r="D25" t="str">
        <f t="shared" si="0"/>
        <v>chuốiCâu hỏi 11</v>
      </c>
      <c r="E25" s="1" t="s">
        <v>208</v>
      </c>
      <c r="F25" t="s">
        <v>142</v>
      </c>
      <c r="G25" s="1" t="str">
        <f t="shared" si="10"/>
        <v>Bạn có quan sát thấy hiện tượng cây cối rụng lá nhiều hơn không?không</v>
      </c>
      <c r="H25">
        <f>IF(F25='2. ĐẦU VÀO DỮ LIỆU'!$V$65,-1)+IF(F25='2. ĐẦU VÀO DỮ LIỆU'!$V$66,1)</f>
        <v>1</v>
      </c>
      <c r="I25" t="str">
        <f t="shared" si="11"/>
        <v>chuốikhông</v>
      </c>
      <c r="J25"/>
    </row>
    <row r="26" spans="1:10" ht="42.75">
      <c r="A26" t="s">
        <v>206</v>
      </c>
      <c r="B26" t="s">
        <v>143</v>
      </c>
      <c r="C26" t="s">
        <v>70</v>
      </c>
      <c r="D26" t="str">
        <f t="shared" si="0"/>
        <v>ca caoCâu hỏi 12</v>
      </c>
      <c r="E26" s="4" t="s">
        <v>209</v>
      </c>
      <c r="F26" t="s">
        <v>140</v>
      </c>
      <c r="G26" s="1" t="str">
        <f t="shared" ref="G26:G27" si="12">CONCATENATE(E26,F26)</f>
        <v xml:space="preserve"> Trong 5 - 10 năm gần đây, thiệt hại trong hệ thống sản xuất do sâu hại và dịch bệnh gây ra có gia tăng không? có</v>
      </c>
      <c r="H26">
        <f>IF(F26='2. ĐẦU VÀO DỮ LIỆU'!$V$65,-1)+IF(F26='2. ĐẦU VÀO DỮ LIỆU'!$V$66,1)</f>
        <v>-1</v>
      </c>
      <c r="I26" t="str">
        <f t="shared" ref="I26:I27" si="13">CONCATENATE(B26,F26)</f>
        <v>ca caocó</v>
      </c>
      <c r="J26"/>
    </row>
    <row r="27" spans="1:10" ht="42.75">
      <c r="A27" t="s">
        <v>206</v>
      </c>
      <c r="B27" t="s">
        <v>143</v>
      </c>
      <c r="C27" t="s">
        <v>70</v>
      </c>
      <c r="D27" t="str">
        <f t="shared" si="0"/>
        <v>ca caoCâu hỏi 12</v>
      </c>
      <c r="E27" s="4" t="s">
        <v>209</v>
      </c>
      <c r="F27" t="s">
        <v>142</v>
      </c>
      <c r="G27" s="1" t="str">
        <f t="shared" si="12"/>
        <v xml:space="preserve"> Trong 5 - 10 năm gần đây, thiệt hại trong hệ thống sản xuất do sâu hại và dịch bệnh gây ra có gia tăng không? không</v>
      </c>
      <c r="H27">
        <f>IF(F27='2. ĐẦU VÀO DỮ LIỆU'!$V$65,-1)+IF(F27='2. ĐẦU VÀO DỮ LIỆU'!$V$66,1)</f>
        <v>1</v>
      </c>
      <c r="I27" t="str">
        <f t="shared" si="13"/>
        <v>ca caokhông</v>
      </c>
      <c r="J27"/>
    </row>
    <row r="28" spans="1:10" ht="42.75">
      <c r="A28" t="s">
        <v>206</v>
      </c>
      <c r="B28" t="s">
        <v>146</v>
      </c>
      <c r="C28" t="s">
        <v>70</v>
      </c>
      <c r="D28" t="str">
        <f t="shared" si="0"/>
        <v>cà phêCâu hỏi 12</v>
      </c>
      <c r="E28" s="4" t="s">
        <v>209</v>
      </c>
      <c r="F28" t="s">
        <v>140</v>
      </c>
      <c r="G28" s="1" t="str">
        <f t="shared" ref="G28:G40" si="14">CONCATENATE(E28,F28)</f>
        <v xml:space="preserve"> Trong 5 - 10 năm gần đây, thiệt hại trong hệ thống sản xuất do sâu hại và dịch bệnh gây ra có gia tăng không? có</v>
      </c>
      <c r="H28">
        <f>IF(F28='2. ĐẦU VÀO DỮ LIỆU'!$V$65,-1)+IF(F28='2. ĐẦU VÀO DỮ LIỆU'!$V$66,1)</f>
        <v>-1</v>
      </c>
      <c r="I28" t="str">
        <f t="shared" ref="I28:I40" si="15">CONCATENATE(B28,F28)</f>
        <v>cà phêcó</v>
      </c>
      <c r="J28" s="1" t="s">
        <v>210</v>
      </c>
    </row>
    <row r="29" spans="1:10" ht="42.75">
      <c r="A29" t="s">
        <v>206</v>
      </c>
      <c r="B29" t="s">
        <v>146</v>
      </c>
      <c r="C29" t="s">
        <v>70</v>
      </c>
      <c r="D29" t="str">
        <f t="shared" si="0"/>
        <v>cà phêCâu hỏi 12</v>
      </c>
      <c r="E29" s="4" t="s">
        <v>209</v>
      </c>
      <c r="F29" t="s">
        <v>142</v>
      </c>
      <c r="G29" s="1" t="str">
        <f t="shared" si="14"/>
        <v xml:space="preserve"> Trong 5 - 10 năm gần đây, thiệt hại trong hệ thống sản xuất do sâu hại và dịch bệnh gây ra có gia tăng không? không</v>
      </c>
      <c r="H29">
        <f>IF(F29='2. ĐẦU VÀO DỮ LIỆU'!$V$65,-1)+IF(F29='2. ĐẦU VÀO DỮ LIỆU'!$V$66,1)</f>
        <v>1</v>
      </c>
      <c r="I29" t="str">
        <f t="shared" si="15"/>
        <v>cà phêkhông</v>
      </c>
      <c r="J29" s="1" t="s">
        <v>211</v>
      </c>
    </row>
    <row r="30" spans="1:10" ht="42.75">
      <c r="A30" t="s">
        <v>206</v>
      </c>
      <c r="B30" t="s">
        <v>147</v>
      </c>
      <c r="C30" t="s">
        <v>70</v>
      </c>
      <c r="D30" t="str">
        <f t="shared" si="0"/>
        <v>chèCâu hỏi 12</v>
      </c>
      <c r="E30" s="4" t="s">
        <v>209</v>
      </c>
      <c r="F30" t="s">
        <v>140</v>
      </c>
      <c r="G30" s="1" t="str">
        <f t="shared" si="14"/>
        <v xml:space="preserve"> Trong 5 - 10 năm gần đây, thiệt hại trong hệ thống sản xuất do sâu hại và dịch bệnh gây ra có gia tăng không? có</v>
      </c>
      <c r="H30">
        <f>IF(F30='2. ĐẦU VÀO DỮ LIỆU'!$V$65,-1)+IF(F30='2. ĐẦU VÀO DỮ LIỆU'!$V$66,1)</f>
        <v>-1</v>
      </c>
      <c r="I30" t="str">
        <f t="shared" si="15"/>
        <v>chècó</v>
      </c>
      <c r="J30" s="1" t="s">
        <v>212</v>
      </c>
    </row>
    <row r="31" spans="1:10" ht="42.75">
      <c r="A31" t="s">
        <v>206</v>
      </c>
      <c r="B31" t="s">
        <v>147</v>
      </c>
      <c r="C31" t="s">
        <v>70</v>
      </c>
      <c r="D31" t="str">
        <f t="shared" si="0"/>
        <v>chèCâu hỏi 12</v>
      </c>
      <c r="E31" s="4" t="s">
        <v>209</v>
      </c>
      <c r="F31" t="s">
        <v>142</v>
      </c>
      <c r="G31" s="1" t="str">
        <f t="shared" si="14"/>
        <v xml:space="preserve"> Trong 5 - 10 năm gần đây, thiệt hại trong hệ thống sản xuất do sâu hại và dịch bệnh gây ra có gia tăng không? không</v>
      </c>
      <c r="H31">
        <f>IF(F31='2. ĐẦU VÀO DỮ LIỆU'!$V$65,-1)+IF(F31='2. ĐẦU VÀO DỮ LIỆU'!$V$66,1)</f>
        <v>1</v>
      </c>
      <c r="I31" t="str">
        <f t="shared" si="15"/>
        <v>chèkhông</v>
      </c>
      <c r="J31" s="1" t="s">
        <v>213</v>
      </c>
    </row>
    <row r="32" spans="1:10" ht="42.75">
      <c r="A32" t="s">
        <v>206</v>
      </c>
      <c r="B32" t="s">
        <v>141</v>
      </c>
      <c r="C32" t="s">
        <v>70</v>
      </c>
      <c r="D32" t="str">
        <f t="shared" si="0"/>
        <v>chuốiCâu hỏi 12</v>
      </c>
      <c r="E32" s="1" t="s">
        <v>214</v>
      </c>
      <c r="F32" t="s">
        <v>140</v>
      </c>
      <c r="G32" s="1" t="str">
        <f t="shared" si="14"/>
        <v xml:space="preserve"> Trong 5 - 10 năm gần đây, thiệt hại trong hệ thống sản xuất do sâu hại và dịch bệnh gây ra có gia tăng không? có</v>
      </c>
      <c r="H32">
        <f>IF(F32='2. ĐẦU VÀO DỮ LIỆU'!$V$65,-1)+IF(F32='2. ĐẦU VÀO DỮ LIỆU'!$V$66,1)</f>
        <v>-1</v>
      </c>
      <c r="I32" t="str">
        <f t="shared" si="15"/>
        <v>chuốicó</v>
      </c>
      <c r="J32" s="1" t="s">
        <v>215</v>
      </c>
    </row>
    <row r="33" spans="1:10" ht="42.75">
      <c r="A33" t="s">
        <v>206</v>
      </c>
      <c r="B33" t="s">
        <v>141</v>
      </c>
      <c r="C33" t="s">
        <v>70</v>
      </c>
      <c r="D33" t="str">
        <f t="shared" si="0"/>
        <v>chuốiCâu hỏi 12</v>
      </c>
      <c r="E33" s="1" t="s">
        <v>214</v>
      </c>
      <c r="F33" t="s">
        <v>142</v>
      </c>
      <c r="G33" s="1" t="str">
        <f t="shared" si="14"/>
        <v xml:space="preserve"> Trong 5 - 10 năm gần đây, thiệt hại trong hệ thống sản xuất do sâu hại và dịch bệnh gây ra có gia tăng không? không</v>
      </c>
      <c r="H33">
        <f>IF(F33='2. ĐẦU VÀO DỮ LIỆU'!$V$65,-1)+IF(F33='2. ĐẦU VÀO DỮ LIỆU'!$V$66,1)</f>
        <v>1</v>
      </c>
      <c r="I33" t="str">
        <f t="shared" si="15"/>
        <v>chuốikhông</v>
      </c>
      <c r="J33" s="1" t="s">
        <v>216</v>
      </c>
    </row>
    <row r="34" spans="1:10" ht="28.5">
      <c r="A34" t="s">
        <v>206</v>
      </c>
      <c r="B34" t="s">
        <v>143</v>
      </c>
      <c r="C34" t="s">
        <v>71</v>
      </c>
      <c r="D34" t="str">
        <f t="shared" si="0"/>
        <v>ca caoCâu hỏi 13</v>
      </c>
      <c r="E34" s="3" t="s">
        <v>217</v>
      </c>
      <c r="F34" t="s">
        <v>140</v>
      </c>
      <c r="G34" s="1" t="str">
        <f t="shared" si="14"/>
        <v>Năng suất có giảm trong những năm gần đây (5 - 10 năm) không? có</v>
      </c>
      <c r="H34">
        <f>IF(F34='2. ĐẦU VÀO DỮ LIỆU'!$V$65,-1)+IF(F34='2. ĐẦU VÀO DỮ LIỆU'!$V$66,1)</f>
        <v>-1</v>
      </c>
      <c r="I34" t="str">
        <f t="shared" si="15"/>
        <v>ca caocó</v>
      </c>
      <c r="J34" s="1" t="s">
        <v>218</v>
      </c>
    </row>
    <row r="35" spans="1:10" ht="28.5">
      <c r="A35" t="s">
        <v>206</v>
      </c>
      <c r="B35" t="s">
        <v>143</v>
      </c>
      <c r="C35" t="s">
        <v>71</v>
      </c>
      <c r="D35" t="str">
        <f t="shared" si="0"/>
        <v>ca caoCâu hỏi 13</v>
      </c>
      <c r="E35" s="3" t="s">
        <v>217</v>
      </c>
      <c r="F35" t="s">
        <v>142</v>
      </c>
      <c r="G35" s="1" t="str">
        <f t="shared" si="14"/>
        <v>Năng suất có giảm trong những năm gần đây (5 - 10 năm) không? không</v>
      </c>
      <c r="H35">
        <f>IF(F35='2. ĐẦU VÀO DỮ LIỆU'!$V$65,-1)+IF(F35='2. ĐẦU VÀO DỮ LIỆU'!$V$66,1)</f>
        <v>1</v>
      </c>
      <c r="I35" t="str">
        <f t="shared" si="15"/>
        <v>ca caokhông</v>
      </c>
      <c r="J35" s="1" t="s">
        <v>219</v>
      </c>
    </row>
    <row r="36" spans="1:10" ht="28.5">
      <c r="A36" t="s">
        <v>206</v>
      </c>
      <c r="B36" t="s">
        <v>146</v>
      </c>
      <c r="C36" t="s">
        <v>71</v>
      </c>
      <c r="D36" t="str">
        <f t="shared" si="0"/>
        <v>cà phêCâu hỏi 13</v>
      </c>
      <c r="E36" s="3" t="s">
        <v>217</v>
      </c>
      <c r="F36" t="s">
        <v>140</v>
      </c>
      <c r="G36" s="1" t="str">
        <f t="shared" si="14"/>
        <v>Năng suất có giảm trong những năm gần đây (5 - 10 năm) không? có</v>
      </c>
      <c r="H36">
        <f>IF(F36='2. ĐẦU VÀO DỮ LIỆU'!$V$65,-1)+IF(F36='2. ĐẦU VÀO DỮ LIỆU'!$V$66,1)</f>
        <v>-1</v>
      </c>
      <c r="I36" t="str">
        <f t="shared" si="15"/>
        <v>cà phêcó</v>
      </c>
      <c r="J36" s="1" t="s">
        <v>220</v>
      </c>
    </row>
    <row r="37" spans="1:10" ht="28.5">
      <c r="A37" t="s">
        <v>206</v>
      </c>
      <c r="B37" t="s">
        <v>146</v>
      </c>
      <c r="C37" t="s">
        <v>71</v>
      </c>
      <c r="D37" t="str">
        <f t="shared" si="0"/>
        <v>cà phêCâu hỏi 13</v>
      </c>
      <c r="E37" s="3" t="s">
        <v>217</v>
      </c>
      <c r="F37" t="s">
        <v>142</v>
      </c>
      <c r="G37" s="1" t="str">
        <f t="shared" si="14"/>
        <v>Năng suất có giảm trong những năm gần đây (5 - 10 năm) không? không</v>
      </c>
      <c r="H37">
        <f>IF(F37='2. ĐẦU VÀO DỮ LIỆU'!$V$65,-1)+IF(F37='2. ĐẦU VÀO DỮ LIỆU'!$V$66,1)</f>
        <v>1</v>
      </c>
      <c r="I37" t="str">
        <f t="shared" si="15"/>
        <v>cà phêkhông</v>
      </c>
      <c r="J37" s="1" t="s">
        <v>220</v>
      </c>
    </row>
    <row r="38" spans="1:10" ht="42.75">
      <c r="A38" t="s">
        <v>206</v>
      </c>
      <c r="B38" t="s">
        <v>147</v>
      </c>
      <c r="C38" t="s">
        <v>71</v>
      </c>
      <c r="D38" t="str">
        <f t="shared" si="0"/>
        <v>chèCâu hỏi 13</v>
      </c>
      <c r="E38" s="3" t="s">
        <v>217</v>
      </c>
      <c r="F38" t="s">
        <v>140</v>
      </c>
      <c r="G38" s="1" t="str">
        <f t="shared" si="14"/>
        <v>Năng suất có giảm trong những năm gần đây (5 - 10 năm) không? có</v>
      </c>
      <c r="H38">
        <f>IF(F38='2. ĐẦU VÀO DỮ LIỆU'!$V$65,-1)+IF(F38='2. ĐẦU VÀO DỮ LIỆU'!$V$66,1)</f>
        <v>-1</v>
      </c>
      <c r="I38" t="str">
        <f t="shared" si="15"/>
        <v>chècó</v>
      </c>
      <c r="J38" s="1" t="s">
        <v>221</v>
      </c>
    </row>
    <row r="39" spans="1:10" ht="28.5">
      <c r="A39" t="s">
        <v>206</v>
      </c>
      <c r="B39" t="s">
        <v>147</v>
      </c>
      <c r="C39" t="s">
        <v>71</v>
      </c>
      <c r="D39" t="str">
        <f t="shared" si="0"/>
        <v>chèCâu hỏi 13</v>
      </c>
      <c r="E39" s="3" t="s">
        <v>217</v>
      </c>
      <c r="F39" t="s">
        <v>142</v>
      </c>
      <c r="G39" s="1" t="str">
        <f t="shared" si="14"/>
        <v>Năng suất có giảm trong những năm gần đây (5 - 10 năm) không? không</v>
      </c>
      <c r="H39">
        <f>IF(F39='2. ĐẦU VÀO DỮ LIỆU'!$V$65,-1)+IF(F39='2. ĐẦU VÀO DỮ LIỆU'!$V$66,1)</f>
        <v>1</v>
      </c>
      <c r="I39" t="str">
        <f t="shared" si="15"/>
        <v>chèkhông</v>
      </c>
      <c r="J39" s="1" t="s">
        <v>222</v>
      </c>
    </row>
    <row r="40" spans="1:10" ht="28.5">
      <c r="A40" t="s">
        <v>206</v>
      </c>
      <c r="B40" t="s">
        <v>141</v>
      </c>
      <c r="C40" t="s">
        <v>71</v>
      </c>
      <c r="D40" t="str">
        <f t="shared" si="0"/>
        <v>chuốiCâu hỏi 13</v>
      </c>
      <c r="E40" s="1" t="s">
        <v>217</v>
      </c>
      <c r="F40" t="s">
        <v>140</v>
      </c>
      <c r="G40" s="1" t="str">
        <f t="shared" si="14"/>
        <v>Năng suất có giảm trong những năm gần đây (5 - 10 năm) không? có</v>
      </c>
      <c r="H40">
        <f>IF(F40='2. ĐẦU VÀO DỮ LIỆU'!$V$65,-1)+IF(F40='2. ĐẦU VÀO DỮ LIỆU'!$V$66,1)</f>
        <v>-1</v>
      </c>
      <c r="I40" t="str">
        <f t="shared" si="15"/>
        <v>chuốicó</v>
      </c>
      <c r="J40" s="1" t="s">
        <v>223</v>
      </c>
    </row>
    <row r="41" spans="1:10" ht="28.5">
      <c r="A41" t="s">
        <v>206</v>
      </c>
      <c r="B41" t="s">
        <v>141</v>
      </c>
      <c r="C41" t="s">
        <v>71</v>
      </c>
      <c r="D41" t="str">
        <f t="shared" si="0"/>
        <v>chuốiCâu hỏi 13</v>
      </c>
      <c r="E41" s="1" t="s">
        <v>217</v>
      </c>
      <c r="F41" t="s">
        <v>142</v>
      </c>
      <c r="G41" s="1" t="str">
        <f t="shared" ref="G41:G65" si="16">CONCATENATE(E41,F41)</f>
        <v>Năng suất có giảm trong những năm gần đây (5 - 10 năm) không? không</v>
      </c>
      <c r="H41">
        <f>IF(F41='2. ĐẦU VÀO DỮ LIỆU'!$V$65,-1)+IF(F41='2. ĐẦU VÀO DỮ LIỆU'!$V$66,1)</f>
        <v>1</v>
      </c>
      <c r="I41" t="str">
        <f t="shared" ref="I41:I65" si="17">CONCATENATE(B41,F41)</f>
        <v>chuốikhông</v>
      </c>
      <c r="J41"/>
    </row>
    <row r="42" spans="1:10" ht="71.25">
      <c r="A42" t="s">
        <v>224</v>
      </c>
      <c r="B42" t="s">
        <v>143</v>
      </c>
      <c r="C42" t="s">
        <v>77</v>
      </c>
      <c r="D42" t="str">
        <f t="shared" si="0"/>
        <v>ca caoCâu hỏi 14</v>
      </c>
      <c r="E42" s="3" t="s">
        <v>225</v>
      </c>
      <c r="F42" t="s">
        <v>165</v>
      </c>
      <c r="G42" s="1" t="str">
        <f t="shared" si="16"/>
        <v>Trang trại có bản đồ (có thể là bản vẽ phác thảo) xác định các khu vực sản xuất, khu bảo tồn, hệ thống thủy sinh và các khu vực dễ bị tác động (lũ lụt, khu vực xói mòn, v.v.) không?Giảm thiểu Rủi ro 1</v>
      </c>
      <c r="H42">
        <f>IF(F42='2. ĐẦU VÀO DỮ LIỆU'!$V$65,-1)+IF(F42='2. ĐẦU VÀO DỮ LIỆU'!$V$66,1)</f>
        <v>0</v>
      </c>
      <c r="I42" t="str">
        <f t="shared" si="17"/>
        <v>ca caoGiảm thiểu Rủi ro 1</v>
      </c>
      <c r="J42" s="1" t="s">
        <v>210</v>
      </c>
    </row>
    <row r="43" spans="1:10" ht="71.25">
      <c r="A43" t="s">
        <v>224</v>
      </c>
      <c r="B43" t="s">
        <v>146</v>
      </c>
      <c r="C43" t="s">
        <v>77</v>
      </c>
      <c r="D43" t="str">
        <f t="shared" si="0"/>
        <v>cà phêCâu hỏi 14</v>
      </c>
      <c r="E43" s="3" t="s">
        <v>225</v>
      </c>
      <c r="F43" t="s">
        <v>165</v>
      </c>
      <c r="G43" s="1" t="str">
        <f t="shared" si="16"/>
        <v>Trang trại có bản đồ (có thể là bản vẽ phác thảo) xác định các khu vực sản xuất, khu bảo tồn, hệ thống thủy sinh và các khu vực dễ bị tác động (lũ lụt, khu vực xói mòn, v.v.) không?Giảm thiểu Rủi ro 1</v>
      </c>
      <c r="H43">
        <f>IF(F43='2. ĐẦU VÀO DỮ LIỆU'!$V$65,-1)+IF(F43='2. ĐẦU VÀO DỮ LIỆU'!$V$66,1)</f>
        <v>0</v>
      </c>
      <c r="I43" t="str">
        <f t="shared" si="17"/>
        <v>cà phêGiảm thiểu Rủi ro 1</v>
      </c>
      <c r="J43" s="1" t="s">
        <v>226</v>
      </c>
    </row>
    <row r="44" spans="1:10" ht="71.25">
      <c r="A44" t="s">
        <v>224</v>
      </c>
      <c r="B44" t="s">
        <v>147</v>
      </c>
      <c r="C44" t="s">
        <v>77</v>
      </c>
      <c r="D44" t="str">
        <f t="shared" si="0"/>
        <v>chèCâu hỏi 14</v>
      </c>
      <c r="E44" s="56" t="s">
        <v>225</v>
      </c>
      <c r="F44" t="s">
        <v>165</v>
      </c>
      <c r="G44" s="1" t="str">
        <f t="shared" si="16"/>
        <v>Trang trại có bản đồ (có thể là bản vẽ phác thảo) xác định các khu vực sản xuất, khu bảo tồn, hệ thống thủy sinh và các khu vực dễ bị tác động (lũ lụt, khu vực xói mòn, v.v.) không?Giảm thiểu Rủi ro 1</v>
      </c>
      <c r="H44">
        <f>IF(F44='2. ĐẦU VÀO DỮ LIỆU'!$V$65,-1)+IF(F44='2. ĐẦU VÀO DỮ LIỆU'!$V$66,1)</f>
        <v>0</v>
      </c>
      <c r="I44" t="str">
        <f t="shared" si="17"/>
        <v>chèGiảm thiểu Rủi ro 1</v>
      </c>
      <c r="J44" s="1" t="s">
        <v>226</v>
      </c>
    </row>
    <row r="45" spans="1:10" ht="71.25">
      <c r="A45" t="s">
        <v>224</v>
      </c>
      <c r="B45" t="s">
        <v>141</v>
      </c>
      <c r="C45" t="s">
        <v>77</v>
      </c>
      <c r="D45" t="str">
        <f t="shared" si="0"/>
        <v>chuốiCâu hỏi 14</v>
      </c>
      <c r="E45" s="1" t="s">
        <v>225</v>
      </c>
      <c r="F45" t="s">
        <v>165</v>
      </c>
      <c r="G45" s="1" t="str">
        <f t="shared" si="16"/>
        <v>Trang trại có bản đồ (có thể là bản vẽ phác thảo) xác định các khu vực sản xuất, khu bảo tồn, hệ thống thủy sinh và các khu vực dễ bị tác động (lũ lụt, khu vực xói mòn, v.v.) không?Giảm thiểu Rủi ro 1</v>
      </c>
      <c r="H45">
        <f>IF(F45='2. ĐẦU VÀO DỮ LIỆU'!$V$65,-1)+IF(F45='2. ĐẦU VÀO DỮ LIỆU'!$V$66,1)</f>
        <v>0</v>
      </c>
      <c r="I45" t="str">
        <f t="shared" si="17"/>
        <v>chuốiGiảm thiểu Rủi ro 1</v>
      </c>
      <c r="J45" s="1" t="s">
        <v>227</v>
      </c>
    </row>
    <row r="46" spans="1:10" ht="42.75">
      <c r="A46" t="s">
        <v>224</v>
      </c>
      <c r="B46" t="s">
        <v>143</v>
      </c>
      <c r="C46" t="s">
        <v>80</v>
      </c>
      <c r="D46" t="str">
        <f t="shared" si="0"/>
        <v>ca caoCâu hỏi 15</v>
      </c>
      <c r="E46" s="3" t="s">
        <v>228</v>
      </c>
      <c r="F46" t="s">
        <v>169</v>
      </c>
      <c r="G46" s="1" t="str">
        <f t="shared" si="16"/>
        <v>Các rủi ro về khí hậu trong tương lai có được xác định cùng mức độ dễ bị tác động của trang trại không?Giảm thiểu Rủi ro 2</v>
      </c>
      <c r="H46">
        <f>IF(F46='2. ĐẦU VÀO DỮ LIỆU'!$V$65,-1)+IF(F46='2. ĐẦU VÀO DỮ LIỆU'!$V$66,1)</f>
        <v>0</v>
      </c>
      <c r="I46" t="str">
        <f t="shared" si="17"/>
        <v>ca caoGiảm thiểu Rủi ro 2</v>
      </c>
      <c r="J46" s="1" t="s">
        <v>211</v>
      </c>
    </row>
    <row r="47" spans="1:10" ht="42.75">
      <c r="A47" t="s">
        <v>224</v>
      </c>
      <c r="B47" t="s">
        <v>146</v>
      </c>
      <c r="C47" t="s">
        <v>80</v>
      </c>
      <c r="D47" t="str">
        <f t="shared" si="0"/>
        <v>cà phêCâu hỏi 15</v>
      </c>
      <c r="E47" s="3" t="s">
        <v>228</v>
      </c>
      <c r="F47" t="s">
        <v>169</v>
      </c>
      <c r="G47" s="1" t="str">
        <f t="shared" si="16"/>
        <v>Các rủi ro về khí hậu trong tương lai có được xác định cùng mức độ dễ bị tác động của trang trại không?Giảm thiểu Rủi ro 2</v>
      </c>
      <c r="H47">
        <f>IF(F47='2. ĐẦU VÀO DỮ LIỆU'!$V$65,-1)+IF(F47='2. ĐẦU VÀO DỮ LIỆU'!$V$66,1)</f>
        <v>0</v>
      </c>
      <c r="I47" t="str">
        <f t="shared" si="17"/>
        <v>cà phêGiảm thiểu Rủi ro 2</v>
      </c>
      <c r="J47" s="1" t="s">
        <v>211</v>
      </c>
    </row>
    <row r="48" spans="1:10" ht="42.75">
      <c r="A48" t="s">
        <v>224</v>
      </c>
      <c r="B48" t="s">
        <v>147</v>
      </c>
      <c r="C48" t="s">
        <v>80</v>
      </c>
      <c r="D48" t="str">
        <f t="shared" si="0"/>
        <v>chèCâu hỏi 15</v>
      </c>
      <c r="E48" s="56" t="s">
        <v>228</v>
      </c>
      <c r="F48" t="s">
        <v>169</v>
      </c>
      <c r="G48" s="1" t="str">
        <f t="shared" si="16"/>
        <v>Các rủi ro về khí hậu trong tương lai có được xác định cùng mức độ dễ bị tác động của trang trại không?Giảm thiểu Rủi ro 2</v>
      </c>
      <c r="H48">
        <f>IF(F48='2. ĐẦU VÀO DỮ LIỆU'!$V$65,-1)+IF(F48='2. ĐẦU VÀO DỮ LIỆU'!$V$66,1)</f>
        <v>0</v>
      </c>
      <c r="I48" t="str">
        <f t="shared" si="17"/>
        <v>chèGiảm thiểu Rủi ro 2</v>
      </c>
      <c r="J48" s="1" t="s">
        <v>211</v>
      </c>
    </row>
    <row r="49" spans="1:10" ht="42.75">
      <c r="A49" t="s">
        <v>224</v>
      </c>
      <c r="B49" t="s">
        <v>141</v>
      </c>
      <c r="C49" t="s">
        <v>80</v>
      </c>
      <c r="D49" t="str">
        <f t="shared" si="0"/>
        <v>chuốiCâu hỏi 15</v>
      </c>
      <c r="E49" s="1" t="s">
        <v>228</v>
      </c>
      <c r="F49" t="s">
        <v>169</v>
      </c>
      <c r="G49" s="1" t="str">
        <f t="shared" si="16"/>
        <v>Các rủi ro về khí hậu trong tương lai có được xác định cùng mức độ dễ bị tác động của trang trại không?Giảm thiểu Rủi ro 2</v>
      </c>
      <c r="H49">
        <f>IF(F49='2. ĐẦU VÀO DỮ LIỆU'!$V$65,-1)+IF(F49='2. ĐẦU VÀO DỮ LIỆU'!$V$66,1)</f>
        <v>0</v>
      </c>
      <c r="I49" t="str">
        <f t="shared" si="17"/>
        <v>chuốiGiảm thiểu Rủi ro 2</v>
      </c>
      <c r="J49" s="1" t="s">
        <v>229</v>
      </c>
    </row>
    <row r="50" spans="1:10" ht="42.75">
      <c r="A50" t="s">
        <v>224</v>
      </c>
      <c r="B50" t="s">
        <v>143</v>
      </c>
      <c r="C50" t="s">
        <v>83</v>
      </c>
      <c r="D50" t="str">
        <f t="shared" si="0"/>
        <v>ca caoCâu hỏi 16</v>
      </c>
      <c r="E50" s="3" t="s">
        <v>230</v>
      </c>
      <c r="F50" t="s">
        <v>174</v>
      </c>
      <c r="G50" s="1" t="str">
        <f t="shared" si="16"/>
        <v>Các biện pháp nông nghiệp có phù hợp để ứng phó với các yếu tố dễ bị khí hậu tác động đã xác định không?Giảm thiểu Rủi ro 3</v>
      </c>
      <c r="H50">
        <f>IF(F50='2. ĐẦU VÀO DỮ LIỆU'!$V$65,-1)+IF(F50='2. ĐẦU VÀO DỮ LIỆU'!$V$66,1)</f>
        <v>0</v>
      </c>
      <c r="I50" t="str">
        <f t="shared" si="17"/>
        <v>ca caoGiảm thiểu Rủi ro 3</v>
      </c>
      <c r="J50" s="1" t="s">
        <v>212</v>
      </c>
    </row>
    <row r="51" spans="1:10" ht="42.75">
      <c r="A51" t="s">
        <v>224</v>
      </c>
      <c r="B51" t="s">
        <v>146</v>
      </c>
      <c r="C51" t="s">
        <v>83</v>
      </c>
      <c r="D51" t="str">
        <f t="shared" si="0"/>
        <v>cà phêCâu hỏi 16</v>
      </c>
      <c r="E51" s="3" t="s">
        <v>230</v>
      </c>
      <c r="F51" t="s">
        <v>174</v>
      </c>
      <c r="G51" s="1" t="str">
        <f t="shared" si="16"/>
        <v>Các biện pháp nông nghiệp có phù hợp để ứng phó với các yếu tố dễ bị khí hậu tác động đã xác định không?Giảm thiểu Rủi ro 3</v>
      </c>
      <c r="H51">
        <f>IF(F51='2. ĐẦU VÀO DỮ LIỆU'!$V$65,-1)+IF(F51='2. ĐẦU VÀO DỮ LIỆU'!$V$66,1)</f>
        <v>0</v>
      </c>
      <c r="I51" t="str">
        <f t="shared" si="17"/>
        <v>cà phêGiảm thiểu Rủi ro 3</v>
      </c>
      <c r="J51" s="1" t="s">
        <v>212</v>
      </c>
    </row>
    <row r="52" spans="1:10" ht="43.5" thickBot="1">
      <c r="A52" t="s">
        <v>224</v>
      </c>
      <c r="B52" t="s">
        <v>147</v>
      </c>
      <c r="C52" t="s">
        <v>83</v>
      </c>
      <c r="D52" t="str">
        <f t="shared" si="0"/>
        <v>chèCâu hỏi 16</v>
      </c>
      <c r="E52" s="3" t="s">
        <v>230</v>
      </c>
      <c r="F52" t="s">
        <v>174</v>
      </c>
      <c r="G52" s="1" t="str">
        <f t="shared" si="16"/>
        <v>Các biện pháp nông nghiệp có phù hợp để ứng phó với các yếu tố dễ bị khí hậu tác động đã xác định không?Giảm thiểu Rủi ro 3</v>
      </c>
      <c r="H52">
        <f>IF(F52='2. ĐẦU VÀO DỮ LIỆU'!$V$65,-1)+IF(F52='2. ĐẦU VÀO DỮ LIỆU'!$V$66,1)</f>
        <v>0</v>
      </c>
      <c r="I52" t="str">
        <f t="shared" si="17"/>
        <v>chèGiảm thiểu Rủi ro 3</v>
      </c>
      <c r="J52" s="1" t="s">
        <v>212</v>
      </c>
    </row>
    <row r="53" spans="1:10" ht="43.5" thickBot="1">
      <c r="A53" t="s">
        <v>224</v>
      </c>
      <c r="B53" t="s">
        <v>141</v>
      </c>
      <c r="C53" t="s">
        <v>83</v>
      </c>
      <c r="D53" t="str">
        <f t="shared" si="0"/>
        <v>chuốiCâu hỏi 16</v>
      </c>
      <c r="E53" s="106" t="s">
        <v>230</v>
      </c>
      <c r="F53" t="s">
        <v>174</v>
      </c>
      <c r="G53" s="1" t="str">
        <f t="shared" si="16"/>
        <v>Các biện pháp nông nghiệp có phù hợp để ứng phó với các yếu tố dễ bị khí hậu tác động đã xác định không?Giảm thiểu Rủi ro 3</v>
      </c>
      <c r="H53">
        <f>IF(F53='2. ĐẦU VÀO DỮ LIỆU'!$V$65,-1)+IF(F53='2. ĐẦU VÀO DỮ LIỆU'!$V$66,1)</f>
        <v>0</v>
      </c>
      <c r="I53" t="str">
        <f t="shared" si="17"/>
        <v>chuốiGiảm thiểu Rủi ro 3</v>
      </c>
      <c r="J53" s="1" t="s">
        <v>231</v>
      </c>
    </row>
    <row r="54" spans="1:10" ht="57">
      <c r="A54" t="s">
        <v>224</v>
      </c>
      <c r="B54" t="s">
        <v>143</v>
      </c>
      <c r="C54" t="s">
        <v>86</v>
      </c>
      <c r="D54" t="str">
        <f t="shared" si="0"/>
        <v>ca caoCâu hỏi 17</v>
      </c>
      <c r="E54" s="5" t="s">
        <v>232</v>
      </c>
      <c r="F54" t="s">
        <v>178</v>
      </c>
      <c r="G54" s="1" t="str">
        <f t="shared" si="16"/>
        <v>Có kế hoạch quản lý cây trồng/trang trại tính đến các yếu tố dễ bị khí hậu tác động trong hiện tại và tương lai không?Giảm thiểu Rủi ro 4</v>
      </c>
      <c r="H54">
        <f>IF(F54='2. ĐẦU VÀO DỮ LIỆU'!$V$65,-1)+IF(F54='2. ĐẦU VÀO DỮ LIỆU'!$V$66,1)</f>
        <v>0</v>
      </c>
      <c r="I54" t="str">
        <f t="shared" si="17"/>
        <v>ca caoGiảm thiểu Rủi ro 4</v>
      </c>
      <c r="J54" s="1" t="s">
        <v>233</v>
      </c>
    </row>
    <row r="55" spans="1:10" ht="57">
      <c r="A55" t="s">
        <v>224</v>
      </c>
      <c r="B55" t="s">
        <v>146</v>
      </c>
      <c r="C55" t="s">
        <v>86</v>
      </c>
      <c r="D55" t="str">
        <f t="shared" si="0"/>
        <v>cà phêCâu hỏi 17</v>
      </c>
      <c r="E55" s="56" t="s">
        <v>232</v>
      </c>
      <c r="F55" t="s">
        <v>178</v>
      </c>
      <c r="G55" s="1" t="str">
        <f t="shared" si="16"/>
        <v>Có kế hoạch quản lý cây trồng/trang trại tính đến các yếu tố dễ bị khí hậu tác động trong hiện tại và tương lai không?Giảm thiểu Rủi ro 4</v>
      </c>
      <c r="H55">
        <f>IF(F55='2. ĐẦU VÀO DỮ LIỆU'!$V$65,-1)+IF(F55='2. ĐẦU VÀO DỮ LIỆU'!$V$66,1)</f>
        <v>0</v>
      </c>
      <c r="I55" t="str">
        <f t="shared" si="17"/>
        <v>cà phêGiảm thiểu Rủi ro 4</v>
      </c>
      <c r="J55" s="1" t="s">
        <v>233</v>
      </c>
    </row>
    <row r="56" spans="1:10" ht="57">
      <c r="A56" t="s">
        <v>224</v>
      </c>
      <c r="B56" t="s">
        <v>147</v>
      </c>
      <c r="C56" t="s">
        <v>86</v>
      </c>
      <c r="D56" t="str">
        <f t="shared" si="0"/>
        <v>chèCâu hỏi 17</v>
      </c>
      <c r="E56" s="1" t="s">
        <v>232</v>
      </c>
      <c r="F56" t="s">
        <v>178</v>
      </c>
      <c r="G56" s="1" t="str">
        <f t="shared" si="16"/>
        <v>Có kế hoạch quản lý cây trồng/trang trại tính đến các yếu tố dễ bị khí hậu tác động trong hiện tại và tương lai không?Giảm thiểu Rủi ro 4</v>
      </c>
      <c r="H56">
        <f>IF(F56='2. ĐẦU VÀO DỮ LIỆU'!$V$65,-1)+IF(F56='2. ĐẦU VÀO DỮ LIỆU'!$V$66,1)</f>
        <v>0</v>
      </c>
      <c r="I56" t="str">
        <f t="shared" si="17"/>
        <v>chèGiảm thiểu Rủi ro 4</v>
      </c>
      <c r="J56" s="1" t="s">
        <v>233</v>
      </c>
    </row>
    <row r="57" spans="1:10" ht="57">
      <c r="A57" t="s">
        <v>224</v>
      </c>
      <c r="B57" t="s">
        <v>141</v>
      </c>
      <c r="C57" t="s">
        <v>86</v>
      </c>
      <c r="D57" t="str">
        <f t="shared" si="0"/>
        <v>chuốiCâu hỏi 17</v>
      </c>
      <c r="E57" s="1" t="s">
        <v>232</v>
      </c>
      <c r="F57" t="s">
        <v>178</v>
      </c>
      <c r="G57" s="1" t="str">
        <f t="shared" si="16"/>
        <v>Có kế hoạch quản lý cây trồng/trang trại tính đến các yếu tố dễ bị khí hậu tác động trong hiện tại và tương lai không?Giảm thiểu Rủi ro 4</v>
      </c>
      <c r="H57">
        <f>IF(F57='2. ĐẦU VÀO DỮ LIỆU'!$V$65,-1)+IF(F57='2. ĐẦU VÀO DỮ LIỆU'!$V$66,1)</f>
        <v>0</v>
      </c>
      <c r="I57" t="str">
        <f t="shared" si="17"/>
        <v>chuốiGiảm thiểu Rủi ro 4</v>
      </c>
      <c r="J57" s="1" t="s">
        <v>234</v>
      </c>
    </row>
    <row r="58" spans="1:10" ht="28.5">
      <c r="A58" t="s">
        <v>224</v>
      </c>
      <c r="B58" t="s">
        <v>143</v>
      </c>
      <c r="C58" t="s">
        <v>89</v>
      </c>
      <c r="D58" t="str">
        <f t="shared" si="0"/>
        <v>ca caoCâu hỏi 18</v>
      </c>
      <c r="E58" s="3" t="s">
        <v>235</v>
      </c>
      <c r="F58" t="s">
        <v>181</v>
      </c>
      <c r="G58" s="1" t="str">
        <f t="shared" si="16"/>
        <v>Có chiến lược đa dạng hóa thu nhập không? (Ngang/dọc)Giảm thiểu Rủi ro 5</v>
      </c>
      <c r="H58">
        <f>IF(F58='2. ĐẦU VÀO DỮ LIỆU'!$V$65,-1)+IF(F58='2. ĐẦU VÀO DỮ LIỆU'!$V$66,1)</f>
        <v>0</v>
      </c>
      <c r="I58" t="str">
        <f t="shared" si="17"/>
        <v>ca caoGiảm thiểu Rủi ro 5</v>
      </c>
      <c r="J58" s="1" t="s">
        <v>215</v>
      </c>
    </row>
    <row r="59" spans="1:10" ht="28.5">
      <c r="A59" t="s">
        <v>224</v>
      </c>
      <c r="B59" t="s">
        <v>146</v>
      </c>
      <c r="C59" t="s">
        <v>89</v>
      </c>
      <c r="D59" t="str">
        <f t="shared" si="0"/>
        <v>cà phêCâu hỏi 18</v>
      </c>
      <c r="E59" s="56" t="s">
        <v>235</v>
      </c>
      <c r="F59" t="s">
        <v>181</v>
      </c>
      <c r="G59" s="1" t="str">
        <f t="shared" si="16"/>
        <v>Có chiến lược đa dạng hóa thu nhập không? (Ngang/dọc)Giảm thiểu Rủi ro 5</v>
      </c>
      <c r="H59">
        <f>IF(F59='2. ĐẦU VÀO DỮ LIỆU'!$V$65,-1)+IF(F59='2. ĐẦU VÀO DỮ LIỆU'!$V$66,1)</f>
        <v>0</v>
      </c>
      <c r="I59" t="str">
        <f t="shared" si="17"/>
        <v>cà phêGiảm thiểu Rủi ro 5</v>
      </c>
      <c r="J59" s="1" t="s">
        <v>215</v>
      </c>
    </row>
    <row r="60" spans="1:10" ht="28.5">
      <c r="A60" t="s">
        <v>224</v>
      </c>
      <c r="B60" t="s">
        <v>147</v>
      </c>
      <c r="C60" t="s">
        <v>89</v>
      </c>
      <c r="D60" t="str">
        <f t="shared" si="0"/>
        <v>chèCâu hỏi 18</v>
      </c>
      <c r="E60" s="1" t="s">
        <v>235</v>
      </c>
      <c r="F60" t="s">
        <v>181</v>
      </c>
      <c r="G60" s="1" t="str">
        <f t="shared" si="16"/>
        <v>Có chiến lược đa dạng hóa thu nhập không? (Ngang/dọc)Giảm thiểu Rủi ro 5</v>
      </c>
      <c r="H60">
        <f>IF(F60='2. ĐẦU VÀO DỮ LIỆU'!$V$65,-1)+IF(F60='2. ĐẦU VÀO DỮ LIỆU'!$V$66,1)</f>
        <v>0</v>
      </c>
      <c r="I60" t="str">
        <f t="shared" si="17"/>
        <v>chèGiảm thiểu Rủi ro 5</v>
      </c>
      <c r="J60" s="1" t="s">
        <v>215</v>
      </c>
    </row>
    <row r="61" spans="1:10" ht="42.75">
      <c r="A61" t="s">
        <v>224</v>
      </c>
      <c r="B61" t="s">
        <v>141</v>
      </c>
      <c r="C61" t="s">
        <v>89</v>
      </c>
      <c r="D61" t="str">
        <f t="shared" si="0"/>
        <v>chuốiCâu hỏi 18</v>
      </c>
      <c r="E61" s="1" t="s">
        <v>235</v>
      </c>
      <c r="F61" t="s">
        <v>181</v>
      </c>
      <c r="G61" s="1" t="str">
        <f t="shared" si="16"/>
        <v>Có chiến lược đa dạng hóa thu nhập không? (Ngang/dọc)Giảm thiểu Rủi ro 5</v>
      </c>
      <c r="H61">
        <f>IF(F61='2. ĐẦU VÀO DỮ LIỆU'!$V$65,-1)+IF(F61='2. ĐẦU VÀO DỮ LIỆU'!$V$66,1)</f>
        <v>0</v>
      </c>
      <c r="I61" t="str">
        <f t="shared" si="17"/>
        <v>chuốiGiảm thiểu Rủi ro 5</v>
      </c>
      <c r="J61" s="1" t="s">
        <v>236</v>
      </c>
    </row>
    <row r="62" spans="1:10" ht="57">
      <c r="A62" t="s">
        <v>224</v>
      </c>
      <c r="B62" t="s">
        <v>143</v>
      </c>
      <c r="C62" t="s">
        <v>92</v>
      </c>
      <c r="D62" t="str">
        <f t="shared" si="0"/>
        <v>ca caoCâu hỏi 19</v>
      </c>
      <c r="E62" s="3" t="s">
        <v>237</v>
      </c>
      <c r="F62" t="s">
        <v>184</v>
      </c>
      <c r="G62" s="1" t="str">
        <f t="shared" si="16"/>
        <v>Trang trại có hồ sơ quản lý hoạt động sản xuất, đầu vào nông nghiệp, dữ liệu thời tiết và những dữ liệu khác khôngGiảm thiểu Rủi ro 6</v>
      </c>
      <c r="H62">
        <f>IF(F62='2. ĐẦU VÀO DỮ LIỆU'!$V$65,-1)+IF(F62='2. ĐẦU VÀO DỮ LIỆU'!$V$66,1)</f>
        <v>0</v>
      </c>
      <c r="I62" t="str">
        <f t="shared" si="17"/>
        <v>ca caoGiảm thiểu Rủi ro 6</v>
      </c>
      <c r="J62" s="1" t="s">
        <v>216</v>
      </c>
    </row>
    <row r="63" spans="1:10" ht="57">
      <c r="A63" t="s">
        <v>224</v>
      </c>
      <c r="B63" t="s">
        <v>146</v>
      </c>
      <c r="C63" t="s">
        <v>92</v>
      </c>
      <c r="D63" t="str">
        <f t="shared" si="0"/>
        <v>cà phêCâu hỏi 19</v>
      </c>
      <c r="E63" s="3" t="s">
        <v>237</v>
      </c>
      <c r="F63" t="s">
        <v>184</v>
      </c>
      <c r="G63" s="1" t="str">
        <f t="shared" si="16"/>
        <v>Trang trại có hồ sơ quản lý hoạt động sản xuất, đầu vào nông nghiệp, dữ liệu thời tiết và những dữ liệu khác khôngGiảm thiểu Rủi ro 6</v>
      </c>
      <c r="H63">
        <f>IF(F63='2. ĐẦU VÀO DỮ LIỆU'!$V$65,-1)+IF(F63='2. ĐẦU VÀO DỮ LIỆU'!$V$66,1)</f>
        <v>0</v>
      </c>
      <c r="I63" t="str">
        <f t="shared" si="17"/>
        <v>cà phêGiảm thiểu Rủi ro 6</v>
      </c>
      <c r="J63" s="1" t="s">
        <v>238</v>
      </c>
    </row>
    <row r="64" spans="1:10" ht="57">
      <c r="A64" t="s">
        <v>224</v>
      </c>
      <c r="B64" t="s">
        <v>147</v>
      </c>
      <c r="C64" t="s">
        <v>92</v>
      </c>
      <c r="D64" t="str">
        <f t="shared" si="0"/>
        <v>chèCâu hỏi 19</v>
      </c>
      <c r="E64" s="56" t="s">
        <v>237</v>
      </c>
      <c r="F64" t="s">
        <v>184</v>
      </c>
      <c r="G64" s="1" t="str">
        <f t="shared" si="16"/>
        <v>Trang trại có hồ sơ quản lý hoạt động sản xuất, đầu vào nông nghiệp, dữ liệu thời tiết và những dữ liệu khác khôngGiảm thiểu Rủi ro 6</v>
      </c>
      <c r="H64">
        <f>IF(F64='2. ĐẦU VÀO DỮ LIỆU'!$V$65,-1)+IF(F64='2. ĐẦU VÀO DỮ LIỆU'!$V$66,1)</f>
        <v>0</v>
      </c>
      <c r="I64" t="str">
        <f t="shared" si="17"/>
        <v>chèGiảm thiểu Rủi ro 6</v>
      </c>
      <c r="J64" s="1" t="s">
        <v>239</v>
      </c>
    </row>
    <row r="65" spans="1:10" ht="57">
      <c r="A65" t="s">
        <v>224</v>
      </c>
      <c r="B65" t="s">
        <v>141</v>
      </c>
      <c r="C65" t="s">
        <v>92</v>
      </c>
      <c r="D65" t="str">
        <f t="shared" si="0"/>
        <v>chuốiCâu hỏi 19</v>
      </c>
      <c r="E65" s="1" t="s">
        <v>237</v>
      </c>
      <c r="F65" t="s">
        <v>184</v>
      </c>
      <c r="G65" s="1" t="str">
        <f t="shared" si="16"/>
        <v>Trang trại có hồ sơ quản lý hoạt động sản xuất, đầu vào nông nghiệp, dữ liệu thời tiết và những dữ liệu khác khôngGiảm thiểu Rủi ro 6</v>
      </c>
      <c r="H65">
        <f>IF(F65='2. ĐẦU VÀO DỮ LIỆU'!$V$65,-1)+IF(F65='2. ĐẦU VÀO DỮ LIỆU'!$V$66,1)</f>
        <v>0</v>
      </c>
      <c r="I65" t="str">
        <f t="shared" si="17"/>
        <v>chuốiGiảm thiểu Rủi ro 6</v>
      </c>
      <c r="J65" s="1" t="s">
        <v>240</v>
      </c>
    </row>
    <row r="66" spans="1:10" ht="28.5">
      <c r="A66" t="s">
        <v>204</v>
      </c>
      <c r="B66" t="s">
        <v>143</v>
      </c>
      <c r="C66" t="s">
        <v>56</v>
      </c>
      <c r="D66" t="str">
        <f t="shared" si="0"/>
        <v>ca caoCâu hỏi 2</v>
      </c>
      <c r="E66" s="3" t="s">
        <v>241</v>
      </c>
      <c r="F66" t="s">
        <v>140</v>
      </c>
      <c r="G66" s="1" t="str">
        <f t="shared" ref="G66:G67" si="18">CONCATENATE(E66,F66)</f>
        <v>Trời có mưa thất thường trong những năm gần đây (5 - 10 năm) không? có</v>
      </c>
      <c r="H66">
        <f>IF(F66='2. ĐẦU VÀO DỮ LIỆU'!$V$65,-1)+IF(F66='2. ĐẦU VÀO DỮ LIỆU'!$V$66,1)</f>
        <v>-1</v>
      </c>
      <c r="I66" t="str">
        <f t="shared" ref="I66:I67" si="19">CONCATENATE(B66,F66)</f>
        <v>ca caocó</v>
      </c>
      <c r="J66"/>
    </row>
    <row r="67" spans="1:10" ht="42.75">
      <c r="A67" t="s">
        <v>204</v>
      </c>
      <c r="B67" t="s">
        <v>143</v>
      </c>
      <c r="C67" t="s">
        <v>56</v>
      </c>
      <c r="D67" t="str">
        <f t="shared" ref="D67:D130" si="20">CONCATENATE(B67,C67)</f>
        <v>ca caoCâu hỏi 2</v>
      </c>
      <c r="E67" s="3" t="s">
        <v>241</v>
      </c>
      <c r="F67" t="s">
        <v>142</v>
      </c>
      <c r="G67" s="1" t="str">
        <f t="shared" si="18"/>
        <v>Trời có mưa thất thường trong những năm gần đây (5 - 10 năm) không? không</v>
      </c>
      <c r="H67">
        <f>IF(F67='2. ĐẦU VÀO DỮ LIỆU'!$V$65,-1)+IF(F67='2. ĐẦU VÀO DỮ LIỆU'!$V$66,1)</f>
        <v>1</v>
      </c>
      <c r="I67" t="str">
        <f t="shared" si="19"/>
        <v>ca caokhông</v>
      </c>
      <c r="J67" s="1" t="s">
        <v>210</v>
      </c>
    </row>
    <row r="68" spans="1:10" ht="42.75">
      <c r="A68" t="s">
        <v>204</v>
      </c>
      <c r="B68" t="s">
        <v>146</v>
      </c>
      <c r="C68" t="s">
        <v>56</v>
      </c>
      <c r="D68" t="str">
        <f t="shared" si="20"/>
        <v>cà phêCâu hỏi 2</v>
      </c>
      <c r="E68" s="3" t="s">
        <v>241</v>
      </c>
      <c r="F68" t="s">
        <v>140</v>
      </c>
      <c r="G68" s="1" t="str">
        <f t="shared" ref="G68:G79" si="21">CONCATENATE(E68,F68)</f>
        <v>Trời có mưa thất thường trong những năm gần đây (5 - 10 năm) không? có</v>
      </c>
      <c r="H68">
        <f>IF(F68='2. ĐẦU VÀO DỮ LIỆU'!$V$65,-1)+IF(F68='2. ĐẦU VÀO DỮ LIỆU'!$V$66,1)</f>
        <v>-1</v>
      </c>
      <c r="I68" t="str">
        <f t="shared" ref="I68:I79" si="22">CONCATENATE(B68,F68)</f>
        <v>cà phêcó</v>
      </c>
      <c r="J68" s="1" t="s">
        <v>211</v>
      </c>
    </row>
    <row r="69" spans="1:10" ht="28.5">
      <c r="A69" t="s">
        <v>204</v>
      </c>
      <c r="B69" t="s">
        <v>146</v>
      </c>
      <c r="C69" t="s">
        <v>56</v>
      </c>
      <c r="D69" t="str">
        <f t="shared" si="20"/>
        <v>cà phêCâu hỏi 2</v>
      </c>
      <c r="E69" s="3" t="s">
        <v>241</v>
      </c>
      <c r="F69" t="s">
        <v>142</v>
      </c>
      <c r="G69" s="1" t="str">
        <f t="shared" si="21"/>
        <v>Trời có mưa thất thường trong những năm gần đây (5 - 10 năm) không? không</v>
      </c>
      <c r="H69">
        <f>IF(F69='2. ĐẦU VÀO DỮ LIỆU'!$V$65,-1)+IF(F69='2. ĐẦU VÀO DỮ LIỆU'!$V$66,1)</f>
        <v>1</v>
      </c>
      <c r="I69" t="str">
        <f t="shared" si="22"/>
        <v>cà phêkhông</v>
      </c>
      <c r="J69" s="1" t="s">
        <v>212</v>
      </c>
    </row>
    <row r="70" spans="1:10" ht="42.75">
      <c r="A70" t="s">
        <v>204</v>
      </c>
      <c r="B70" t="s">
        <v>147</v>
      </c>
      <c r="C70" t="s">
        <v>56</v>
      </c>
      <c r="D70" t="str">
        <f t="shared" si="20"/>
        <v>chèCâu hỏi 2</v>
      </c>
      <c r="E70" s="3" t="s">
        <v>241</v>
      </c>
      <c r="F70" t="s">
        <v>140</v>
      </c>
      <c r="G70" s="1" t="str">
        <f t="shared" si="21"/>
        <v>Trời có mưa thất thường trong những năm gần đây (5 - 10 năm) không? có</v>
      </c>
      <c r="H70">
        <f>IF(F70='2. ĐẦU VÀO DỮ LIỆU'!$V$65,-1)+IF(F70='2. ĐẦU VÀO DỮ LIỆU'!$V$66,1)</f>
        <v>-1</v>
      </c>
      <c r="I70" t="str">
        <f t="shared" si="22"/>
        <v>chècó</v>
      </c>
      <c r="J70" s="1" t="s">
        <v>213</v>
      </c>
    </row>
    <row r="71" spans="1:10" ht="28.5">
      <c r="A71" t="s">
        <v>204</v>
      </c>
      <c r="B71" t="s">
        <v>147</v>
      </c>
      <c r="C71" t="s">
        <v>56</v>
      </c>
      <c r="D71" t="str">
        <f t="shared" si="20"/>
        <v>chèCâu hỏi 2</v>
      </c>
      <c r="E71" s="3" t="s">
        <v>241</v>
      </c>
      <c r="F71" t="s">
        <v>142</v>
      </c>
      <c r="G71" s="1" t="str">
        <f t="shared" si="21"/>
        <v>Trời có mưa thất thường trong những năm gần đây (5 - 10 năm) không? không</v>
      </c>
      <c r="H71">
        <f>IF(F71='2. ĐẦU VÀO DỮ LIỆU'!$V$65,-1)+IF(F71='2. ĐẦU VÀO DỮ LIỆU'!$V$66,1)</f>
        <v>1</v>
      </c>
      <c r="I71" t="str">
        <f t="shared" si="22"/>
        <v>chèkhông</v>
      </c>
      <c r="J71" s="1" t="s">
        <v>215</v>
      </c>
    </row>
    <row r="72" spans="1:10" ht="28.5">
      <c r="A72" t="s">
        <v>204</v>
      </c>
      <c r="B72" t="s">
        <v>141</v>
      </c>
      <c r="C72" t="s">
        <v>56</v>
      </c>
      <c r="D72" t="str">
        <f t="shared" si="20"/>
        <v>chuốiCâu hỏi 2</v>
      </c>
      <c r="E72" s="1" t="s">
        <v>241</v>
      </c>
      <c r="F72" t="s">
        <v>140</v>
      </c>
      <c r="G72" s="1" t="str">
        <f t="shared" si="21"/>
        <v>Trời có mưa thất thường trong những năm gần đây (5 - 10 năm) không? có</v>
      </c>
      <c r="H72">
        <f>IF(F72='2. ĐẦU VÀO DỮ LIỆU'!$V$65,-1)+IF(F72='2. ĐẦU VÀO DỮ LIỆU'!$V$66,1)</f>
        <v>-1</v>
      </c>
      <c r="I72" t="str">
        <f t="shared" si="22"/>
        <v>chuốicó</v>
      </c>
      <c r="J72" s="1" t="s">
        <v>238</v>
      </c>
    </row>
    <row r="73" spans="1:10" ht="28.5">
      <c r="A73" t="s">
        <v>204</v>
      </c>
      <c r="B73" t="s">
        <v>141</v>
      </c>
      <c r="C73" t="s">
        <v>56</v>
      </c>
      <c r="D73" t="str">
        <f t="shared" si="20"/>
        <v>chuốiCâu hỏi 2</v>
      </c>
      <c r="E73" s="1" t="s">
        <v>241</v>
      </c>
      <c r="F73" t="s">
        <v>142</v>
      </c>
      <c r="G73" s="1" t="str">
        <f t="shared" si="21"/>
        <v>Trời có mưa thất thường trong những năm gần đây (5 - 10 năm) không? không</v>
      </c>
      <c r="H73">
        <f>IF(F73='2. ĐẦU VÀO DỮ LIỆU'!$V$65,-1)+IF(F73='2. ĐẦU VÀO DỮ LIỆU'!$V$66,1)</f>
        <v>1</v>
      </c>
      <c r="I73" t="str">
        <f t="shared" si="22"/>
        <v>chuốikhông</v>
      </c>
      <c r="J73" s="1" t="s">
        <v>218</v>
      </c>
    </row>
    <row r="74" spans="1:10" ht="57">
      <c r="A74" t="s">
        <v>224</v>
      </c>
      <c r="B74" t="s">
        <v>143</v>
      </c>
      <c r="C74" t="s">
        <v>98</v>
      </c>
      <c r="D74" t="str">
        <f t="shared" si="20"/>
        <v>ca caoCâu hỏi 20</v>
      </c>
      <c r="E74" s="3" t="s">
        <v>242</v>
      </c>
      <c r="F74" t="s">
        <v>187</v>
      </c>
      <c r="G74" s="1" t="str">
        <f t="shared" si="21"/>
        <v>Trang trại có lắp đặt cơ sở hạ tầng thu gom nước mưa để phục vụ tưới tiêu và các mục đích khác không?Giảm thiểu Rủi ro 7</v>
      </c>
      <c r="H74">
        <f>IF(F74='2. ĐẦU VÀO DỮ LIỆU'!$V$65,-1)+IF(F74='2. ĐẦU VÀO DỮ LIỆU'!$V$66,1)</f>
        <v>0</v>
      </c>
      <c r="I74" t="str">
        <f t="shared" si="22"/>
        <v>ca caoGiảm thiểu Rủi ro 7</v>
      </c>
      <c r="J74" s="1" t="s">
        <v>218</v>
      </c>
    </row>
    <row r="75" spans="1:10" ht="57">
      <c r="A75" t="s">
        <v>224</v>
      </c>
      <c r="B75" t="s">
        <v>146</v>
      </c>
      <c r="C75" t="s">
        <v>98</v>
      </c>
      <c r="D75" t="str">
        <f t="shared" si="20"/>
        <v>cà phêCâu hỏi 20</v>
      </c>
      <c r="E75" s="3" t="s">
        <v>242</v>
      </c>
      <c r="F75" t="s">
        <v>187</v>
      </c>
      <c r="G75" s="1" t="str">
        <f t="shared" si="21"/>
        <v>Trang trại có lắp đặt cơ sở hạ tầng thu gom nước mưa để phục vụ tưới tiêu và các mục đích khác không?Giảm thiểu Rủi ro 7</v>
      </c>
      <c r="H75">
        <f>IF(F75='2. ĐẦU VÀO DỮ LIỆU'!$V$65,-1)+IF(F75='2. ĐẦU VÀO DỮ LIỆU'!$V$66,1)</f>
        <v>0</v>
      </c>
      <c r="I75" t="str">
        <f t="shared" si="22"/>
        <v>cà phêGiảm thiểu Rủi ro 7</v>
      </c>
      <c r="J75" s="1" t="s">
        <v>218</v>
      </c>
    </row>
    <row r="76" spans="1:10" ht="57">
      <c r="A76" t="s">
        <v>224</v>
      </c>
      <c r="B76" t="s">
        <v>147</v>
      </c>
      <c r="C76" t="s">
        <v>98</v>
      </c>
      <c r="D76" t="str">
        <f t="shared" si="20"/>
        <v>chèCâu hỏi 20</v>
      </c>
      <c r="E76" s="3" t="s">
        <v>242</v>
      </c>
      <c r="F76" t="s">
        <v>187</v>
      </c>
      <c r="G76" s="1" t="str">
        <f t="shared" si="21"/>
        <v>Trang trại có lắp đặt cơ sở hạ tầng thu gom nước mưa để phục vụ tưới tiêu và các mục đích khác không?Giảm thiểu Rủi ro 7</v>
      </c>
      <c r="H76">
        <f>IF(F76='2. ĐẦU VÀO DỮ LIỆU'!$V$65,-1)+IF(F76='2. ĐẦU VÀO DỮ LIỆU'!$V$66,1)</f>
        <v>0</v>
      </c>
      <c r="I76" t="str">
        <f t="shared" si="22"/>
        <v>chèGiảm thiểu Rủi ro 7</v>
      </c>
      <c r="J76" s="1" t="s">
        <v>218</v>
      </c>
    </row>
    <row r="77" spans="1:10" ht="57">
      <c r="A77" t="s">
        <v>224</v>
      </c>
      <c r="B77" t="s">
        <v>141</v>
      </c>
      <c r="C77" t="s">
        <v>98</v>
      </c>
      <c r="D77" t="str">
        <f t="shared" si="20"/>
        <v>chuốiCâu hỏi 20</v>
      </c>
      <c r="E77" s="1" t="s">
        <v>242</v>
      </c>
      <c r="F77" t="s">
        <v>187</v>
      </c>
      <c r="G77" s="1" t="str">
        <f t="shared" si="21"/>
        <v>Trang trại có lắp đặt cơ sở hạ tầng thu gom nước mưa để phục vụ tưới tiêu và các mục đích khác không?Giảm thiểu Rủi ro 7</v>
      </c>
      <c r="H77">
        <f>IF(F77='2. ĐẦU VÀO DỮ LIỆU'!$V$65,-1)+IF(F77='2. ĐẦU VÀO DỮ LIỆU'!$V$66,1)</f>
        <v>0</v>
      </c>
      <c r="I77" t="str">
        <f t="shared" si="22"/>
        <v>chuốiGiảm thiểu Rủi ro 7</v>
      </c>
      <c r="J77" s="1" t="s">
        <v>243</v>
      </c>
    </row>
    <row r="78" spans="1:10" ht="42.75">
      <c r="A78" t="s">
        <v>224</v>
      </c>
      <c r="B78" t="s">
        <v>143</v>
      </c>
      <c r="C78" t="s">
        <v>100</v>
      </c>
      <c r="D78" t="str">
        <f t="shared" si="20"/>
        <v>ca caoCâu hỏi 21</v>
      </c>
      <c r="E78" s="3" t="s">
        <v>244</v>
      </c>
      <c r="F78" t="s">
        <v>189</v>
      </c>
      <c r="G78" s="1" t="str">
        <f t="shared" si="21"/>
        <v>Trang trại của bạn có hệ thống tưới tiêu không? Nếu không áp dụng, hãy bỏ qua hai câu hỏi tiếp theo.Giảm thiểu Rủi ro 8</v>
      </c>
      <c r="H78">
        <f>IF(F78='2. ĐẦU VÀO DỮ LIỆU'!$V$65,-1)+IF(F78='2. ĐẦU VÀO DỮ LIỆU'!$V$66,1)</f>
        <v>0</v>
      </c>
      <c r="I78" t="str">
        <f t="shared" si="22"/>
        <v>ca caoGiảm thiểu Rủi ro 8</v>
      </c>
      <c r="J78" s="1" t="s">
        <v>219</v>
      </c>
    </row>
    <row r="79" spans="1:10" ht="42.75">
      <c r="A79" t="s">
        <v>224</v>
      </c>
      <c r="B79" t="s">
        <v>146</v>
      </c>
      <c r="C79" t="s">
        <v>100</v>
      </c>
      <c r="D79" t="str">
        <f t="shared" si="20"/>
        <v>cà phêCâu hỏi 21</v>
      </c>
      <c r="E79" s="3" t="s">
        <v>244</v>
      </c>
      <c r="F79" t="s">
        <v>189</v>
      </c>
      <c r="G79" s="1" t="str">
        <f t="shared" si="21"/>
        <v>Trang trại của bạn có hệ thống tưới tiêu không? Nếu không áp dụng, hãy bỏ qua hai câu hỏi tiếp theo.Giảm thiểu Rủi ro 8</v>
      </c>
      <c r="H79">
        <f>IF(F79='2. ĐẦU VÀO DỮ LIỆU'!$V$65,-1)+IF(F79='2. ĐẦU VÀO DỮ LIỆU'!$V$66,1)</f>
        <v>0</v>
      </c>
      <c r="I79" t="str">
        <f t="shared" si="22"/>
        <v>cà phêGiảm thiểu Rủi ro 8</v>
      </c>
      <c r="J79" s="1" t="s">
        <v>245</v>
      </c>
    </row>
    <row r="80" spans="1:10" ht="42.75">
      <c r="A80" t="s">
        <v>224</v>
      </c>
      <c r="B80" t="s">
        <v>147</v>
      </c>
      <c r="C80" t="s">
        <v>100</v>
      </c>
      <c r="D80" t="str">
        <f t="shared" si="20"/>
        <v>chèCâu hỏi 21</v>
      </c>
      <c r="E80" t="s">
        <v>244</v>
      </c>
      <c r="F80" t="s">
        <v>189</v>
      </c>
      <c r="G80" s="1" t="str">
        <f t="shared" ref="G80:G106" si="23">CONCATENATE(E80,F80)</f>
        <v>Trang trại của bạn có hệ thống tưới tiêu không? Nếu không áp dụng, hãy bỏ qua hai câu hỏi tiếp theo.Giảm thiểu Rủi ro 8</v>
      </c>
      <c r="H80">
        <f>IF(F80='2. ĐẦU VÀO DỮ LIỆU'!$V$65,-1)+IF(F80='2. ĐẦU VÀO DỮ LIỆU'!$V$66,1)</f>
        <v>0</v>
      </c>
      <c r="I80" t="str">
        <f t="shared" ref="I80:I106" si="24">CONCATENATE(B80,F80)</f>
        <v>chèGiảm thiểu Rủi ro 8</v>
      </c>
      <c r="J80" s="1" t="s">
        <v>245</v>
      </c>
    </row>
    <row r="81" spans="1:10" ht="42.75">
      <c r="A81" t="s">
        <v>224</v>
      </c>
      <c r="B81" t="s">
        <v>141</v>
      </c>
      <c r="C81" t="s">
        <v>100</v>
      </c>
      <c r="D81" t="str">
        <f t="shared" si="20"/>
        <v>chuốiCâu hỏi 21</v>
      </c>
      <c r="E81" s="1" t="s">
        <v>244</v>
      </c>
      <c r="F81" t="s">
        <v>189</v>
      </c>
      <c r="G81" s="1" t="str">
        <f t="shared" si="23"/>
        <v>Trang trại của bạn có hệ thống tưới tiêu không? Nếu không áp dụng, hãy bỏ qua hai câu hỏi tiếp theo.Giảm thiểu Rủi ro 8</v>
      </c>
      <c r="H81">
        <f>IF(F81='2. ĐẦU VÀO DỮ LIỆU'!$V$65,-1)+IF(F81='2. ĐẦU VÀO DỮ LIỆU'!$V$66,1)</f>
        <v>0</v>
      </c>
      <c r="I81" t="str">
        <f t="shared" si="24"/>
        <v>chuốiGiảm thiểu Rủi ro 8</v>
      </c>
      <c r="J81" s="1" t="s">
        <v>220</v>
      </c>
    </row>
    <row r="82" spans="1:10" ht="42.75">
      <c r="A82" t="s">
        <v>224</v>
      </c>
      <c r="B82" t="s">
        <v>143</v>
      </c>
      <c r="C82" t="s">
        <v>102</v>
      </c>
      <c r="D82" t="str">
        <f t="shared" si="20"/>
        <v>ca caoCâu hỏi 22</v>
      </c>
      <c r="E82" s="3" t="s">
        <v>246</v>
      </c>
      <c r="F82" t="s">
        <v>191</v>
      </c>
      <c r="G82" s="1" t="str">
        <f t="shared" si="23"/>
        <v>Hệ thống tưới tiêu có được kiểm tra và bảo trì định kỳ để tránh các tình trạng như rò rỉ khôngGiảm thiểu Rủi ro 9</v>
      </c>
      <c r="H82">
        <f>IF(F82='2. ĐẦU VÀO DỮ LIỆU'!$V$65,-1)+IF(F82='2. ĐẦU VÀO DỮ LIỆU'!$V$66,1)</f>
        <v>0</v>
      </c>
      <c r="I82" t="str">
        <f t="shared" si="24"/>
        <v>ca caoGiảm thiểu Rủi ro 9</v>
      </c>
      <c r="J82" s="1" t="s">
        <v>220</v>
      </c>
    </row>
    <row r="83" spans="1:10" ht="42.75">
      <c r="A83" t="s">
        <v>224</v>
      </c>
      <c r="B83" t="s">
        <v>146</v>
      </c>
      <c r="C83" t="s">
        <v>102</v>
      </c>
      <c r="D83" t="str">
        <f t="shared" si="20"/>
        <v>cà phêCâu hỏi 22</v>
      </c>
      <c r="E83" s="3" t="s">
        <v>246</v>
      </c>
      <c r="F83" t="s">
        <v>191</v>
      </c>
      <c r="G83" s="1" t="str">
        <f t="shared" si="23"/>
        <v>Hệ thống tưới tiêu có được kiểm tra và bảo trì định kỳ để tránh các tình trạng như rò rỉ khôngGiảm thiểu Rủi ro 9</v>
      </c>
      <c r="H83">
        <f>IF(F83='2. ĐẦU VÀO DỮ LIỆU'!$V$65,-1)+IF(F83='2. ĐẦU VÀO DỮ LIỆU'!$V$66,1)</f>
        <v>0</v>
      </c>
      <c r="I83" t="str">
        <f t="shared" si="24"/>
        <v>cà phêGiảm thiểu Rủi ro 9</v>
      </c>
      <c r="J83" s="1" t="s">
        <v>220</v>
      </c>
    </row>
    <row r="84" spans="1:10" ht="42.75">
      <c r="A84" t="s">
        <v>224</v>
      </c>
      <c r="B84" t="s">
        <v>147</v>
      </c>
      <c r="C84" t="s">
        <v>102</v>
      </c>
      <c r="D84" t="str">
        <f t="shared" si="20"/>
        <v>chèCâu hỏi 22</v>
      </c>
      <c r="E84" s="102" t="s">
        <v>246</v>
      </c>
      <c r="F84" t="s">
        <v>191</v>
      </c>
      <c r="G84" s="1" t="str">
        <f t="shared" si="23"/>
        <v>Hệ thống tưới tiêu có được kiểm tra và bảo trì định kỳ để tránh các tình trạng như rò rỉ khôngGiảm thiểu Rủi ro 9</v>
      </c>
      <c r="H84">
        <f>IF(F84='2. ĐẦU VÀO DỮ LIỆU'!$V$65,-1)+IF(F84='2. ĐẦU VÀO DỮ LIỆU'!$V$66,1)</f>
        <v>0</v>
      </c>
      <c r="I84" t="str">
        <f t="shared" si="24"/>
        <v>chèGiảm thiểu Rủi ro 9</v>
      </c>
      <c r="J84" s="1" t="s">
        <v>220</v>
      </c>
    </row>
    <row r="85" spans="1:10" ht="42.75">
      <c r="A85" t="s">
        <v>224</v>
      </c>
      <c r="B85" t="s">
        <v>141</v>
      </c>
      <c r="C85" t="s">
        <v>102</v>
      </c>
      <c r="D85" t="str">
        <f t="shared" si="20"/>
        <v>chuốiCâu hỏi 22</v>
      </c>
      <c r="E85" s="1" t="s">
        <v>246</v>
      </c>
      <c r="F85" t="s">
        <v>191</v>
      </c>
      <c r="G85" s="1" t="str">
        <f t="shared" si="23"/>
        <v>Hệ thống tưới tiêu có được kiểm tra và bảo trì định kỳ để tránh các tình trạng như rò rỉ khôngGiảm thiểu Rủi ro 9</v>
      </c>
      <c r="H85">
        <f>IF(F85='2. ĐẦU VÀO DỮ LIỆU'!$V$65,-1)+IF(F85='2. ĐẦU VÀO DỮ LIỆU'!$V$66,1)</f>
        <v>0</v>
      </c>
      <c r="I85" t="str">
        <f t="shared" si="24"/>
        <v>chuốiGiảm thiểu Rủi ro 9</v>
      </c>
      <c r="J85" s="1" t="s">
        <v>247</v>
      </c>
    </row>
    <row r="86" spans="1:10" ht="71.25">
      <c r="A86" t="s">
        <v>224</v>
      </c>
      <c r="B86" t="s">
        <v>143</v>
      </c>
      <c r="C86" t="s">
        <v>104</v>
      </c>
      <c r="D86" t="str">
        <f t="shared" si="20"/>
        <v>ca caoCâu hỏi 23</v>
      </c>
      <c r="E86" s="3" t="s">
        <v>248</v>
      </c>
      <c r="F86" t="s">
        <v>192</v>
      </c>
      <c r="G86" s="1" t="str">
        <f t="shared" si="23"/>
        <v>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6">
        <f>IF(F86='2. ĐẦU VÀO DỮ LIỆU'!$V$65,-1)+IF(F86='2. ĐẦU VÀO DỮ LIỆU'!$V$66,1)</f>
        <v>0</v>
      </c>
      <c r="I86" t="str">
        <f t="shared" si="24"/>
        <v>ca caoGiảm thiểu Rủi ro 10</v>
      </c>
      <c r="J86" s="1" t="s">
        <v>221</v>
      </c>
    </row>
    <row r="87" spans="1:10" ht="71.25">
      <c r="A87" t="s">
        <v>224</v>
      </c>
      <c r="B87" t="s">
        <v>146</v>
      </c>
      <c r="C87" t="s">
        <v>104</v>
      </c>
      <c r="D87" t="str">
        <f t="shared" si="20"/>
        <v>cà phêCâu hỏi 23</v>
      </c>
      <c r="E87" s="3" t="s">
        <v>248</v>
      </c>
      <c r="F87" t="s">
        <v>192</v>
      </c>
      <c r="G87" s="1" t="str">
        <f t="shared" si="23"/>
        <v>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7">
        <f>IF(F87='2. ĐẦU VÀO DỮ LIỆU'!$V$65,-1)+IF(F87='2. ĐẦU VÀO DỮ LIỆU'!$V$66,1)</f>
        <v>0</v>
      </c>
      <c r="I87" t="str">
        <f t="shared" si="24"/>
        <v>cà phêGiảm thiểu Rủi ro 10</v>
      </c>
      <c r="J87" s="1" t="s">
        <v>221</v>
      </c>
    </row>
    <row r="88" spans="1:10" ht="71.25">
      <c r="A88" t="s">
        <v>224</v>
      </c>
      <c r="B88" t="s">
        <v>147</v>
      </c>
      <c r="C88" t="s">
        <v>104</v>
      </c>
      <c r="D88" t="str">
        <f t="shared" si="20"/>
        <v>chèCâu hỏi 23</v>
      </c>
      <c r="E88" s="102" t="s">
        <v>248</v>
      </c>
      <c r="F88" t="s">
        <v>192</v>
      </c>
      <c r="G88" s="1" t="str">
        <f t="shared" si="23"/>
        <v>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8">
        <f>IF(F88='2. ĐẦU VÀO DỮ LIỆU'!$V$65,-1)+IF(F88='2. ĐẦU VÀO DỮ LIỆU'!$V$66,1)</f>
        <v>0</v>
      </c>
      <c r="I88" t="str">
        <f t="shared" si="24"/>
        <v>chèGiảm thiểu Rủi ro 10</v>
      </c>
      <c r="J88" s="1" t="s">
        <v>247</v>
      </c>
    </row>
    <row r="89" spans="1:10" ht="71.25">
      <c r="A89" t="s">
        <v>224</v>
      </c>
      <c r="B89" t="s">
        <v>141</v>
      </c>
      <c r="C89" t="s">
        <v>104</v>
      </c>
      <c r="D89" t="str">
        <f t="shared" si="20"/>
        <v>chuốiCâu hỏi 23</v>
      </c>
      <c r="E89" s="1" t="s">
        <v>248</v>
      </c>
      <c r="F89" t="s">
        <v>192</v>
      </c>
      <c r="G89" s="1" t="str">
        <f t="shared" si="23"/>
        <v>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9">
        <f>IF(F89='2. ĐẦU VÀO DỮ LIỆU'!$V$65,-1)+IF(F89='2. ĐẦU VÀO DỮ LIỆU'!$V$66,1)</f>
        <v>0</v>
      </c>
      <c r="I89" t="str">
        <f t="shared" si="24"/>
        <v>chuốiGiảm thiểu Rủi ro 10</v>
      </c>
      <c r="J89" s="1" t="s">
        <v>222</v>
      </c>
    </row>
    <row r="90" spans="1:10" ht="28.5">
      <c r="A90" t="s">
        <v>224</v>
      </c>
      <c r="B90" t="s">
        <v>143</v>
      </c>
      <c r="C90" t="s">
        <v>106</v>
      </c>
      <c r="D90" t="str">
        <f t="shared" si="20"/>
        <v>ca caoCâu hỏi 24a</v>
      </c>
      <c r="E90" s="3" t="s">
        <v>249</v>
      </c>
      <c r="F90" t="s">
        <v>193</v>
      </c>
      <c r="G90" s="1" t="str">
        <f t="shared" si="23"/>
        <v>Gần trang trại có hệ sinh thái thủy sinh nào không?Giảm thiểu Rủi ro 11</v>
      </c>
      <c r="H90">
        <f>IF(F90='2. ĐẦU VÀO DỮ LIỆU'!$V$65,-1)+IF(F90='2. ĐẦU VÀO DỮ LIỆU'!$V$66,1)</f>
        <v>0</v>
      </c>
      <c r="I90" t="str">
        <f t="shared" si="24"/>
        <v>ca caoGiảm thiểu Rủi ro 11</v>
      </c>
      <c r="J90" s="1" t="s">
        <v>222</v>
      </c>
    </row>
    <row r="91" spans="1:10" ht="28.5">
      <c r="A91" t="s">
        <v>224</v>
      </c>
      <c r="B91" t="s">
        <v>146</v>
      </c>
      <c r="C91" t="s">
        <v>106</v>
      </c>
      <c r="D91" t="str">
        <f t="shared" si="20"/>
        <v>cà phêCâu hỏi 24a</v>
      </c>
      <c r="E91" s="3" t="s">
        <v>249</v>
      </c>
      <c r="F91" t="s">
        <v>193</v>
      </c>
      <c r="G91" s="1" t="str">
        <f t="shared" si="23"/>
        <v>Gần trang trại có hệ sinh thái thủy sinh nào không?Giảm thiểu Rủi ro 11</v>
      </c>
      <c r="H91">
        <f>IF(F91='2. ĐẦU VÀO DỮ LIỆU'!$V$65,-1)+IF(F91='2. ĐẦU VÀO DỮ LIỆU'!$V$66,1)</f>
        <v>0</v>
      </c>
      <c r="I91" t="str">
        <f t="shared" si="24"/>
        <v>cà phêGiảm thiểu Rủi ro 11</v>
      </c>
      <c r="J91" s="1" t="s">
        <v>222</v>
      </c>
    </row>
    <row r="92" spans="1:10" ht="28.5">
      <c r="A92" t="s">
        <v>224</v>
      </c>
      <c r="B92" t="s">
        <v>147</v>
      </c>
      <c r="C92" t="s">
        <v>106</v>
      </c>
      <c r="D92" t="str">
        <f t="shared" si="20"/>
        <v>chèCâu hỏi 24a</v>
      </c>
      <c r="E92" t="s">
        <v>249</v>
      </c>
      <c r="F92" t="s">
        <v>193</v>
      </c>
      <c r="G92" s="1" t="str">
        <f t="shared" si="23"/>
        <v>Gần trang trại có hệ sinh thái thủy sinh nào không?Giảm thiểu Rủi ro 11</v>
      </c>
      <c r="H92">
        <f>IF(F92='2. ĐẦU VÀO DỮ LIỆU'!$V$65,-1)+IF(F92='2. ĐẦU VÀO DỮ LIỆU'!$V$66,1)</f>
        <v>0</v>
      </c>
      <c r="I92" t="str">
        <f t="shared" si="24"/>
        <v>chèGiảm thiểu Rủi ro 11</v>
      </c>
      <c r="J92" s="1" t="s">
        <v>222</v>
      </c>
    </row>
    <row r="93" spans="1:10" ht="28.5">
      <c r="A93" t="s">
        <v>224</v>
      </c>
      <c r="B93" t="s">
        <v>141</v>
      </c>
      <c r="C93" t="s">
        <v>106</v>
      </c>
      <c r="D93" t="str">
        <f t="shared" si="20"/>
        <v>chuốiCâu hỏi 24a</v>
      </c>
      <c r="E93" s="1" t="s">
        <v>249</v>
      </c>
      <c r="F93" t="s">
        <v>193</v>
      </c>
      <c r="G93" s="1" t="str">
        <f t="shared" si="23"/>
        <v>Gần trang trại có hệ sinh thái thủy sinh nào không?Giảm thiểu Rủi ro 11</v>
      </c>
      <c r="H93">
        <f>IF(F93='2. ĐẦU VÀO DỮ LIỆU'!$V$65,-1)+IF(F93='2. ĐẦU VÀO DỮ LIỆU'!$V$66,1)</f>
        <v>0</v>
      </c>
      <c r="I93" t="str">
        <f t="shared" si="24"/>
        <v>chuốiGiảm thiểu Rủi ro 11</v>
      </c>
      <c r="J93" s="1" t="s">
        <v>223</v>
      </c>
    </row>
    <row r="94" spans="1:10" ht="42.75">
      <c r="A94" t="s">
        <v>224</v>
      </c>
      <c r="B94" t="s">
        <v>143</v>
      </c>
      <c r="C94" t="s">
        <v>108</v>
      </c>
      <c r="D94" t="str">
        <f t="shared" si="20"/>
        <v>ca caoCâu hỏi 24b</v>
      </c>
      <c r="E94" s="3" t="s">
        <v>250</v>
      </c>
      <c r="F94" t="s">
        <v>194</v>
      </c>
      <c r="G94" s="1" t="str">
        <f t="shared" si="23"/>
        <v>Các hệ sinh thái thủy sinh này có được bảo vệ thông qua các khu vực cấm sử dụng hóa chất không?Giảm thiểu Rủi ro 12</v>
      </c>
      <c r="H94">
        <f>IF(F94='2. ĐẦU VÀO DỮ LIỆU'!$V$65,-1)+IF(F94='2. ĐẦU VÀO DỮ LIỆU'!$V$66,1)</f>
        <v>0</v>
      </c>
      <c r="I94" t="str">
        <f t="shared" si="24"/>
        <v>ca caoGiảm thiểu Rủi ro 12</v>
      </c>
      <c r="J94" s="1" t="s">
        <v>223</v>
      </c>
    </row>
    <row r="95" spans="1:10" ht="42.75">
      <c r="A95" t="s">
        <v>224</v>
      </c>
      <c r="B95" t="s">
        <v>146</v>
      </c>
      <c r="C95" t="s">
        <v>108</v>
      </c>
      <c r="D95" t="str">
        <f t="shared" si="20"/>
        <v>cà phêCâu hỏi 24b</v>
      </c>
      <c r="E95" s="3" t="s">
        <v>250</v>
      </c>
      <c r="F95" t="s">
        <v>194</v>
      </c>
      <c r="G95" s="1" t="str">
        <f t="shared" si="23"/>
        <v>Các hệ sinh thái thủy sinh này có được bảo vệ thông qua các khu vực cấm sử dụng hóa chất không?Giảm thiểu Rủi ro 12</v>
      </c>
      <c r="H95">
        <f>IF(F95='2. ĐẦU VÀO DỮ LIỆU'!$V$65,-1)+IF(F95='2. ĐẦU VÀO DỮ LIỆU'!$V$66,1)</f>
        <v>0</v>
      </c>
      <c r="I95" t="str">
        <f t="shared" si="24"/>
        <v>cà phêGiảm thiểu Rủi ro 12</v>
      </c>
      <c r="J95" s="1" t="s">
        <v>223</v>
      </c>
    </row>
    <row r="96" spans="1:10" ht="42.75">
      <c r="A96" t="s">
        <v>224</v>
      </c>
      <c r="B96" t="s">
        <v>147</v>
      </c>
      <c r="C96" t="s">
        <v>108</v>
      </c>
      <c r="D96" t="str">
        <f t="shared" si="20"/>
        <v>chèCâu hỏi 24b</v>
      </c>
      <c r="E96" s="3" t="s">
        <v>250</v>
      </c>
      <c r="F96" t="s">
        <v>194</v>
      </c>
      <c r="G96" s="1" t="str">
        <f t="shared" si="23"/>
        <v>Các hệ sinh thái thủy sinh này có được bảo vệ thông qua các khu vực cấm sử dụng hóa chất không?Giảm thiểu Rủi ro 12</v>
      </c>
      <c r="H96">
        <f>IF(F96='2. ĐẦU VÀO DỮ LIỆU'!$V$65,-1)+IF(F96='2. ĐẦU VÀO DỮ LIỆU'!$V$66,1)</f>
        <v>0</v>
      </c>
      <c r="I96" t="str">
        <f t="shared" si="24"/>
        <v>chèGiảm thiểu Rủi ro 12</v>
      </c>
      <c r="J96" s="1" t="s">
        <v>223</v>
      </c>
    </row>
    <row r="97" spans="1:10" ht="42.75">
      <c r="A97" t="s">
        <v>224</v>
      </c>
      <c r="B97" t="s">
        <v>141</v>
      </c>
      <c r="C97" t="s">
        <v>108</v>
      </c>
      <c r="D97" t="str">
        <f t="shared" si="20"/>
        <v>chuốiCâu hỏi 24b</v>
      </c>
      <c r="E97" s="1" t="s">
        <v>250</v>
      </c>
      <c r="F97" t="s">
        <v>194</v>
      </c>
      <c r="G97" s="1" t="str">
        <f t="shared" si="23"/>
        <v>Các hệ sinh thái thủy sinh này có được bảo vệ thông qua các khu vực cấm sử dụng hóa chất không?Giảm thiểu Rủi ro 12</v>
      </c>
      <c r="H97">
        <f>IF(F97='2. ĐẦU VÀO DỮ LIỆU'!$V$65,-1)+IF(F97='2. ĐẦU VÀO DỮ LIỆU'!$V$66,1)</f>
        <v>0</v>
      </c>
      <c r="I97" t="str">
        <f t="shared" si="24"/>
        <v>chuốiGiảm thiểu Rủi ro 12</v>
      </c>
      <c r="J97" s="1" t="s">
        <v>16</v>
      </c>
    </row>
    <row r="98" spans="1:10" ht="42.75">
      <c r="A98" t="s">
        <v>224</v>
      </c>
      <c r="B98" t="s">
        <v>143</v>
      </c>
      <c r="C98" t="s">
        <v>111</v>
      </c>
      <c r="D98" t="str">
        <f t="shared" si="20"/>
        <v>ca caoCâu hỏi 25</v>
      </c>
      <c r="E98" s="3" t="s">
        <v>251</v>
      </c>
      <c r="G98" s="1" t="str">
        <f t="shared" si="23"/>
        <v>Trang trại có sản xuất phân bón hữu cơ từ chất thải hữu cơ trong trang trại (đã qua xử lý) không?</v>
      </c>
      <c r="H98">
        <f>IF(F98='2. ĐẦU VÀO DỮ LIỆU'!$V$65,-1)+IF(F98='2. ĐẦU VÀO DỮ LIỆU'!$V$66,1)</f>
        <v>0</v>
      </c>
      <c r="I98" t="str">
        <f t="shared" si="24"/>
        <v>ca cao</v>
      </c>
    </row>
    <row r="99" spans="1:10" ht="42.75">
      <c r="A99" t="s">
        <v>224</v>
      </c>
      <c r="B99" t="s">
        <v>146</v>
      </c>
      <c r="C99" t="s">
        <v>111</v>
      </c>
      <c r="D99" t="str">
        <f t="shared" si="20"/>
        <v>cà phêCâu hỏi 25</v>
      </c>
      <c r="E99" s="3" t="s">
        <v>251</v>
      </c>
      <c r="G99" s="1" t="str">
        <f t="shared" si="23"/>
        <v>Trang trại có sản xuất phân bón hữu cơ từ chất thải hữu cơ trong trang trại (đã qua xử lý) không?</v>
      </c>
      <c r="H99">
        <f>IF(F99='2. ĐẦU VÀO DỮ LIỆU'!$V$65,-1)+IF(F99='2. ĐẦU VÀO DỮ LIỆU'!$V$66,1)</f>
        <v>0</v>
      </c>
      <c r="I99" t="str">
        <f t="shared" si="24"/>
        <v>cà phê</v>
      </c>
    </row>
    <row r="100" spans="1:10" ht="42.75">
      <c r="A100" t="s">
        <v>224</v>
      </c>
      <c r="B100" t="s">
        <v>147</v>
      </c>
      <c r="C100" t="s">
        <v>111</v>
      </c>
      <c r="D100" t="str">
        <f t="shared" si="20"/>
        <v>chèCâu hỏi 25</v>
      </c>
      <c r="E100" s="3" t="s">
        <v>251</v>
      </c>
      <c r="G100" s="1" t="str">
        <f t="shared" si="23"/>
        <v>Trang trại có sản xuất phân bón hữu cơ từ chất thải hữu cơ trong trang trại (đã qua xử lý) không?</v>
      </c>
      <c r="H100">
        <f>IF(F100='2. ĐẦU VÀO DỮ LIỆU'!$V$65,-1)+IF(F100='2. ĐẦU VÀO DỮ LIỆU'!$V$66,1)</f>
        <v>0</v>
      </c>
      <c r="I100" t="str">
        <f t="shared" si="24"/>
        <v>chè</v>
      </c>
    </row>
    <row r="101" spans="1:10" ht="42.75">
      <c r="A101" t="s">
        <v>224</v>
      </c>
      <c r="B101" t="s">
        <v>141</v>
      </c>
      <c r="C101" t="s">
        <v>111</v>
      </c>
      <c r="D101" t="str">
        <f t="shared" si="20"/>
        <v>chuốiCâu hỏi 25</v>
      </c>
      <c r="E101" s="1" t="s">
        <v>251</v>
      </c>
      <c r="G101" s="1" t="str">
        <f t="shared" si="23"/>
        <v>Trang trại có sản xuất phân bón hữu cơ từ chất thải hữu cơ trong trang trại (đã qua xử lý) không?</v>
      </c>
      <c r="H101">
        <f>IF(F101='2. ĐẦU VÀO DỮ LIỆU'!$V$65,-1)+IF(F101='2. ĐẦU VÀO DỮ LIỆU'!$V$66,1)</f>
        <v>0</v>
      </c>
      <c r="I101" t="str">
        <f t="shared" si="24"/>
        <v>chuối</v>
      </c>
    </row>
    <row r="102" spans="1:10">
      <c r="A102" t="s">
        <v>224</v>
      </c>
      <c r="B102" t="s">
        <v>143</v>
      </c>
      <c r="C102" t="s">
        <v>113</v>
      </c>
      <c r="D102" t="str">
        <f t="shared" si="20"/>
        <v>ca caoCâu hỏi 26</v>
      </c>
      <c r="E102" s="56" t="s">
        <v>252</v>
      </c>
      <c r="G102" s="1" t="str">
        <f t="shared" si="23"/>
        <v>Đồn điền có cây phủ đất không?</v>
      </c>
      <c r="H102">
        <f>IF(F102='2. ĐẦU VÀO DỮ LIỆU'!$V$65,-1)+IF(F102='2. ĐẦU VÀO DỮ LIỆU'!$V$66,1)</f>
        <v>0</v>
      </c>
      <c r="I102" t="str">
        <f t="shared" si="24"/>
        <v>ca cao</v>
      </c>
      <c r="J102"/>
    </row>
    <row r="103" spans="1:10">
      <c r="A103" t="s">
        <v>224</v>
      </c>
      <c r="B103" t="s">
        <v>146</v>
      </c>
      <c r="C103" t="s">
        <v>113</v>
      </c>
      <c r="D103" t="str">
        <f t="shared" si="20"/>
        <v>cà phêCâu hỏi 26</v>
      </c>
      <c r="E103" s="56" t="s">
        <v>252</v>
      </c>
      <c r="G103" s="1" t="str">
        <f t="shared" si="23"/>
        <v>Đồn điền có cây phủ đất không?</v>
      </c>
      <c r="H103">
        <f>IF(F103='2. ĐẦU VÀO DỮ LIỆU'!$V$65,-1)+IF(F103='2. ĐẦU VÀO DỮ LIỆU'!$V$66,1)</f>
        <v>0</v>
      </c>
      <c r="I103" t="str">
        <f t="shared" si="24"/>
        <v>cà phê</v>
      </c>
      <c r="J103"/>
    </row>
    <row r="104" spans="1:10">
      <c r="A104" t="s">
        <v>224</v>
      </c>
      <c r="B104" t="s">
        <v>147</v>
      </c>
      <c r="C104" t="s">
        <v>113</v>
      </c>
      <c r="D104" t="str">
        <f t="shared" si="20"/>
        <v>chèCâu hỏi 26</v>
      </c>
      <c r="E104" s="56" t="s">
        <v>252</v>
      </c>
      <c r="G104" s="1" t="str">
        <f t="shared" si="23"/>
        <v>Đồn điền có cây phủ đất không?</v>
      </c>
      <c r="H104">
        <f>IF(F104='2. ĐẦU VÀO DỮ LIỆU'!$V$65,-1)+IF(F104='2. ĐẦU VÀO DỮ LIỆU'!$V$66,1)</f>
        <v>0</v>
      </c>
      <c r="I104" t="str">
        <f t="shared" si="24"/>
        <v>chè</v>
      </c>
      <c r="J104"/>
    </row>
    <row r="105" spans="1:10">
      <c r="A105" t="s">
        <v>224</v>
      </c>
      <c r="B105" t="s">
        <v>141</v>
      </c>
      <c r="C105" t="s">
        <v>113</v>
      </c>
      <c r="D105" t="str">
        <f t="shared" si="20"/>
        <v>chuốiCâu hỏi 26</v>
      </c>
      <c r="E105" s="56" t="s">
        <v>252</v>
      </c>
      <c r="G105" s="1" t="str">
        <f t="shared" si="23"/>
        <v>Đồn điền có cây phủ đất không?</v>
      </c>
      <c r="H105">
        <f>IF(F105='2. ĐẦU VÀO DỮ LIỆU'!$V$65,-1)+IF(F105='2. ĐẦU VÀO DỮ LIỆU'!$V$66,1)</f>
        <v>0</v>
      </c>
      <c r="I105" t="str">
        <f t="shared" si="24"/>
        <v>chuối</v>
      </c>
      <c r="J105"/>
    </row>
    <row r="106" spans="1:10" ht="42.75">
      <c r="A106" t="s">
        <v>224</v>
      </c>
      <c r="B106" t="s">
        <v>143</v>
      </c>
      <c r="C106" t="s">
        <v>115</v>
      </c>
      <c r="D106" t="str">
        <f t="shared" si="20"/>
        <v>ca caoCâu hỏi 27</v>
      </c>
      <c r="E106" s="56" t="s">
        <v>253</v>
      </c>
      <c r="G106" s="1" t="str">
        <f t="shared" si="23"/>
        <v>Lô đất có lớp phủ thực vật chết (lớp tủ gốc) không?</v>
      </c>
      <c r="H106">
        <f>IF(F106='2. ĐẦU VÀO DỮ LIỆU'!$V$65,-1)+IF(F106='2. ĐẦU VÀO DỮ LIỆU'!$V$66,1)</f>
        <v>0</v>
      </c>
      <c r="I106" t="str">
        <f t="shared" si="24"/>
        <v>ca cao</v>
      </c>
      <c r="J106" s="1" t="s">
        <v>210</v>
      </c>
    </row>
    <row r="107" spans="1:10" ht="42.75">
      <c r="A107" t="s">
        <v>224</v>
      </c>
      <c r="B107" t="s">
        <v>146</v>
      </c>
      <c r="C107" t="s">
        <v>115</v>
      </c>
      <c r="D107" t="str">
        <f t="shared" si="20"/>
        <v>cà phêCâu hỏi 27</v>
      </c>
      <c r="E107" s="56" t="s">
        <v>253</v>
      </c>
      <c r="G107" s="1" t="str">
        <f t="shared" ref="G107:G119" si="25">CONCATENATE(E107,F107)</f>
        <v>Lô đất có lớp phủ thực vật chết (lớp tủ gốc) không?</v>
      </c>
      <c r="H107">
        <f>IF(F107='2. ĐẦU VÀO DỮ LIỆU'!$V$65,-1)+IF(F107='2. ĐẦU VÀO DỮ LIỆU'!$V$66,1)</f>
        <v>0</v>
      </c>
      <c r="I107" t="str">
        <f t="shared" ref="I107:I119" si="26">CONCATENATE(B107,F107)</f>
        <v>cà phê</v>
      </c>
      <c r="J107" s="1" t="s">
        <v>211</v>
      </c>
    </row>
    <row r="108" spans="1:10" ht="28.5">
      <c r="A108" t="s">
        <v>224</v>
      </c>
      <c r="B108" t="s">
        <v>147</v>
      </c>
      <c r="C108" t="s">
        <v>115</v>
      </c>
      <c r="D108" t="str">
        <f t="shared" si="20"/>
        <v>chèCâu hỏi 27</v>
      </c>
      <c r="E108" s="56" t="s">
        <v>253</v>
      </c>
      <c r="G108" s="1" t="str">
        <f t="shared" si="25"/>
        <v>Lô đất có lớp phủ thực vật chết (lớp tủ gốc) không?</v>
      </c>
      <c r="H108">
        <f>IF(F108='2. ĐẦU VÀO DỮ LIỆU'!$V$65,-1)+IF(F108='2. ĐẦU VÀO DỮ LIỆU'!$V$66,1)</f>
        <v>0</v>
      </c>
      <c r="I108" t="str">
        <f t="shared" si="26"/>
        <v>chè</v>
      </c>
      <c r="J108" s="1" t="s">
        <v>212</v>
      </c>
    </row>
    <row r="109" spans="1:10" ht="42.75">
      <c r="A109" t="s">
        <v>224</v>
      </c>
      <c r="B109" t="s">
        <v>141</v>
      </c>
      <c r="C109" t="s">
        <v>115</v>
      </c>
      <c r="D109" t="str">
        <f t="shared" si="20"/>
        <v>chuốiCâu hỏi 27</v>
      </c>
      <c r="E109" s="56" t="s">
        <v>253</v>
      </c>
      <c r="G109" s="1" t="str">
        <f t="shared" si="25"/>
        <v>Lô đất có lớp phủ thực vật chết (lớp tủ gốc) không?</v>
      </c>
      <c r="H109">
        <f>IF(F109='2. ĐẦU VÀO DỮ LIỆU'!$V$65,-1)+IF(F109='2. ĐẦU VÀO DỮ LIỆU'!$V$66,1)</f>
        <v>0</v>
      </c>
      <c r="I109" t="str">
        <f t="shared" si="26"/>
        <v>chuối</v>
      </c>
      <c r="J109" s="1" t="s">
        <v>213</v>
      </c>
    </row>
    <row r="110" spans="1:10" ht="28.5">
      <c r="A110" t="s">
        <v>224</v>
      </c>
      <c r="B110" t="s">
        <v>143</v>
      </c>
      <c r="C110" t="s">
        <v>117</v>
      </c>
      <c r="D110" t="str">
        <f t="shared" si="20"/>
        <v>ca caoCâu hỏi 28</v>
      </c>
      <c r="E110" s="56" t="s">
        <v>254</v>
      </c>
      <c r="G110" s="1" t="str">
        <f t="shared" si="25"/>
        <v>Trang trại có kênh thoát nước không?</v>
      </c>
      <c r="H110">
        <f>IF(F110='2. ĐẦU VÀO DỮ LIỆU'!$V$65,-1)+IF(F110='2. ĐẦU VÀO DỮ LIỆU'!$V$66,1)</f>
        <v>0</v>
      </c>
      <c r="I110" t="str">
        <f t="shared" si="26"/>
        <v>ca cao</v>
      </c>
      <c r="J110" s="1" t="s">
        <v>215</v>
      </c>
    </row>
    <row r="111" spans="1:10" ht="28.5">
      <c r="A111" t="s">
        <v>224</v>
      </c>
      <c r="B111" t="s">
        <v>146</v>
      </c>
      <c r="C111" t="s">
        <v>117</v>
      </c>
      <c r="D111" t="str">
        <f t="shared" si="20"/>
        <v>cà phêCâu hỏi 28</v>
      </c>
      <c r="E111" s="56" t="s">
        <v>254</v>
      </c>
      <c r="G111" s="1" t="str">
        <f t="shared" si="25"/>
        <v>Trang trại có kênh thoát nước không?</v>
      </c>
      <c r="H111">
        <f>IF(F111='2. ĐẦU VÀO DỮ LIỆU'!$V$65,-1)+IF(F111='2. ĐẦU VÀO DỮ LIỆU'!$V$66,1)</f>
        <v>0</v>
      </c>
      <c r="I111" t="str">
        <f t="shared" si="26"/>
        <v>cà phê</v>
      </c>
      <c r="J111" s="1" t="s">
        <v>239</v>
      </c>
    </row>
    <row r="112" spans="1:10">
      <c r="A112" t="s">
        <v>224</v>
      </c>
      <c r="B112" t="s">
        <v>147</v>
      </c>
      <c r="C112" t="s">
        <v>117</v>
      </c>
      <c r="D112" t="str">
        <f t="shared" si="20"/>
        <v>chèCâu hỏi 28</v>
      </c>
      <c r="E112" s="56" t="s">
        <v>254</v>
      </c>
      <c r="G112" s="1" t="str">
        <f t="shared" si="25"/>
        <v>Trang trại có kênh thoát nước không?</v>
      </c>
      <c r="H112">
        <f>IF(F112='2. ĐẦU VÀO DỮ LIỆU'!$V$65,-1)+IF(F112='2. ĐẦU VÀO DỮ LIỆU'!$V$66,1)</f>
        <v>0</v>
      </c>
      <c r="I112" t="str">
        <f t="shared" si="26"/>
        <v>chè</v>
      </c>
      <c r="J112" s="1" t="s">
        <v>218</v>
      </c>
    </row>
    <row r="113" spans="1:10">
      <c r="A113" t="s">
        <v>224</v>
      </c>
      <c r="B113" t="s">
        <v>141</v>
      </c>
      <c r="C113" t="s">
        <v>117</v>
      </c>
      <c r="D113" t="str">
        <f t="shared" si="20"/>
        <v>chuốiCâu hỏi 28</v>
      </c>
      <c r="E113" s="56" t="s">
        <v>254</v>
      </c>
      <c r="G113" s="1" t="str">
        <f t="shared" si="25"/>
        <v>Trang trại có kênh thoát nước không?</v>
      </c>
      <c r="H113">
        <f>IF(F113='2. ĐẦU VÀO DỮ LIỆU'!$V$65,-1)+IF(F113='2. ĐẦU VÀO DỮ LIỆU'!$V$66,1)</f>
        <v>0</v>
      </c>
      <c r="I113" t="str">
        <f t="shared" si="26"/>
        <v>chuối</v>
      </c>
      <c r="J113" s="1" t="s">
        <v>219</v>
      </c>
    </row>
    <row r="114" spans="1:10" ht="71.25">
      <c r="A114" t="s">
        <v>224</v>
      </c>
      <c r="B114" t="s">
        <v>143</v>
      </c>
      <c r="C114" t="s">
        <v>119</v>
      </c>
      <c r="D114" t="str">
        <f t="shared" si="20"/>
        <v>ca caoCâu hỏi 29</v>
      </c>
      <c r="E114" s="56" t="s">
        <v>255</v>
      </c>
      <c r="G114" s="1" t="str">
        <f t="shared" si="25"/>
        <v>Trang trại có chiến lược bảo tồn đất không? (ruộng bậc thang, ruộng bậc thang riêng lẻ, canh tác theo đường đồng mức, hàng rào thực vật sống, hàng rào thực vật chết)</v>
      </c>
      <c r="H114">
        <f>IF(F114='2. ĐẦU VÀO DỮ LIỆU'!$V$65,-1)+IF(F114='2. ĐẦU VÀO DỮ LIỆU'!$V$66,1)</f>
        <v>0</v>
      </c>
      <c r="I114" t="str">
        <f t="shared" si="26"/>
        <v>ca cao</v>
      </c>
      <c r="J114" s="1" t="s">
        <v>220</v>
      </c>
    </row>
    <row r="115" spans="1:10" ht="71.25">
      <c r="A115" t="s">
        <v>224</v>
      </c>
      <c r="B115" t="s">
        <v>146</v>
      </c>
      <c r="C115" t="s">
        <v>119</v>
      </c>
      <c r="D115" t="str">
        <f t="shared" si="20"/>
        <v>cà phêCâu hỏi 29</v>
      </c>
      <c r="E115" s="56" t="s">
        <v>255</v>
      </c>
      <c r="G115" s="1" t="str">
        <f t="shared" si="25"/>
        <v>Trang trại có chiến lược bảo tồn đất không? (ruộng bậc thang, ruộng bậc thang riêng lẻ, canh tác theo đường đồng mức, hàng rào thực vật sống, hàng rào thực vật chết)</v>
      </c>
      <c r="H115">
        <f>IF(F115='2. ĐẦU VÀO DỮ LIỆU'!$V$65,-1)+IF(F115='2. ĐẦU VÀO DỮ LIỆU'!$V$66,1)</f>
        <v>0</v>
      </c>
      <c r="I115" t="str">
        <f t="shared" si="26"/>
        <v>cà phê</v>
      </c>
      <c r="J115" s="1" t="s">
        <v>220</v>
      </c>
    </row>
    <row r="116" spans="1:10" ht="71.25">
      <c r="A116" t="s">
        <v>224</v>
      </c>
      <c r="B116" t="s">
        <v>147</v>
      </c>
      <c r="C116" t="s">
        <v>119</v>
      </c>
      <c r="D116" t="str">
        <f t="shared" si="20"/>
        <v>chèCâu hỏi 29</v>
      </c>
      <c r="E116" s="56" t="s">
        <v>255</v>
      </c>
      <c r="G116" s="1" t="str">
        <f t="shared" si="25"/>
        <v>Trang trại có chiến lược bảo tồn đất không? (ruộng bậc thang, ruộng bậc thang riêng lẻ, canh tác theo đường đồng mức, hàng rào thực vật sống, hàng rào thực vật chết)</v>
      </c>
      <c r="H116">
        <f>IF(F116='2. ĐẦU VÀO DỮ LIỆU'!$V$65,-1)+IF(F116='2. ĐẦU VÀO DỮ LIỆU'!$V$66,1)</f>
        <v>0</v>
      </c>
      <c r="I116" t="str">
        <f t="shared" si="26"/>
        <v>chè</v>
      </c>
      <c r="J116" s="1" t="s">
        <v>221</v>
      </c>
    </row>
    <row r="117" spans="1:10" ht="71.25">
      <c r="A117" t="s">
        <v>224</v>
      </c>
      <c r="B117" t="s">
        <v>141</v>
      </c>
      <c r="C117" t="s">
        <v>119</v>
      </c>
      <c r="D117" t="str">
        <f t="shared" si="20"/>
        <v>chuốiCâu hỏi 29</v>
      </c>
      <c r="E117" s="56" t="s">
        <v>255</v>
      </c>
      <c r="G117" s="1" t="str">
        <f t="shared" si="25"/>
        <v>Trang trại có chiến lược bảo tồn đất không? (ruộng bậc thang, ruộng bậc thang riêng lẻ, canh tác theo đường đồng mức, hàng rào thực vật sống, hàng rào thực vật chết)</v>
      </c>
      <c r="H117">
        <f>IF(F117='2. ĐẦU VÀO DỮ LIỆU'!$V$65,-1)+IF(F117='2. ĐẦU VÀO DỮ LIỆU'!$V$66,1)</f>
        <v>0</v>
      </c>
      <c r="I117" t="str">
        <f t="shared" si="26"/>
        <v>chuối</v>
      </c>
      <c r="J117" s="1" t="s">
        <v>222</v>
      </c>
    </row>
    <row r="118" spans="1:10" ht="42.75">
      <c r="A118" t="s">
        <v>204</v>
      </c>
      <c r="B118" t="s">
        <v>143</v>
      </c>
      <c r="C118" t="s">
        <v>256</v>
      </c>
      <c r="D118" t="str">
        <f t="shared" si="20"/>
        <v>ca caoCâu hỏi 3</v>
      </c>
      <c r="E118" s="3" t="s">
        <v>257</v>
      </c>
      <c r="F118" t="s">
        <v>140</v>
      </c>
      <c r="G118" s="1" t="str">
        <f t="shared" si="25"/>
        <v>Hiện tượng mưa kèm theo lũ lụt và sạt lở đất có gia tăng trong thời gian qua (5 - 10 năm) không? có</v>
      </c>
      <c r="H118">
        <f>IF(F118='2. ĐẦU VÀO DỮ LIỆU'!$V$65,-1)+IF(F118='2. ĐẦU VÀO DỮ LIỆU'!$V$66,1)</f>
        <v>-1</v>
      </c>
      <c r="I118" t="str">
        <f t="shared" si="26"/>
        <v>ca caocó</v>
      </c>
      <c r="J118" s="1" t="s">
        <v>223</v>
      </c>
    </row>
    <row r="119" spans="1:10" ht="42.75">
      <c r="A119" t="s">
        <v>204</v>
      </c>
      <c r="B119" t="s">
        <v>143</v>
      </c>
      <c r="C119" t="s">
        <v>256</v>
      </c>
      <c r="D119" t="str">
        <f t="shared" si="20"/>
        <v>ca caoCâu hỏi 3</v>
      </c>
      <c r="E119" s="3" t="s">
        <v>257</v>
      </c>
      <c r="F119" t="s">
        <v>142</v>
      </c>
      <c r="G119" s="1" t="str">
        <f t="shared" si="25"/>
        <v>Hiện tượng mưa kèm theo lũ lụt và sạt lở đất có gia tăng trong thời gian qua (5 - 10 năm) không? không</v>
      </c>
      <c r="H119">
        <f>IF(F119='2. ĐẦU VÀO DỮ LIỆU'!$V$65,-1)+IF(F119='2. ĐẦU VÀO DỮ LIỆU'!$V$66,1)</f>
        <v>1</v>
      </c>
      <c r="I119" t="str">
        <f t="shared" si="26"/>
        <v>ca caokhông</v>
      </c>
      <c r="J119"/>
    </row>
    <row r="120" spans="1:10" ht="42.75">
      <c r="A120" t="s">
        <v>204</v>
      </c>
      <c r="B120" t="s">
        <v>146</v>
      </c>
      <c r="C120" t="s">
        <v>256</v>
      </c>
      <c r="D120" t="str">
        <f t="shared" si="20"/>
        <v>cà phêCâu hỏi 3</v>
      </c>
      <c r="E120" s="3" t="s">
        <v>257</v>
      </c>
      <c r="F120" t="s">
        <v>140</v>
      </c>
      <c r="G120" s="1" t="str">
        <f t="shared" ref="G120:G125" si="27">CONCATENATE(E120,F120)</f>
        <v>Hiện tượng mưa kèm theo lũ lụt và sạt lở đất có gia tăng trong thời gian qua (5 - 10 năm) không? có</v>
      </c>
      <c r="H120">
        <f>IF(F120='2. ĐẦU VÀO DỮ LIỆU'!$V$65,-1)+IF(F120='2. ĐẦU VÀO DỮ LIỆU'!$V$66,1)</f>
        <v>-1</v>
      </c>
      <c r="I120" t="str">
        <f t="shared" ref="I120:I125" si="28">CONCATENATE(B120,F120)</f>
        <v>cà phêcó</v>
      </c>
      <c r="J120"/>
    </row>
    <row r="121" spans="1:10" ht="42.75">
      <c r="A121" t="s">
        <v>204</v>
      </c>
      <c r="B121" t="s">
        <v>146</v>
      </c>
      <c r="C121" t="s">
        <v>256</v>
      </c>
      <c r="D121" t="str">
        <f t="shared" si="20"/>
        <v>cà phêCâu hỏi 3</v>
      </c>
      <c r="E121" s="3" t="s">
        <v>257</v>
      </c>
      <c r="F121" t="s">
        <v>142</v>
      </c>
      <c r="G121" s="1" t="str">
        <f t="shared" si="27"/>
        <v>Hiện tượng mưa kèm theo lũ lụt và sạt lở đất có gia tăng trong thời gian qua (5 - 10 năm) không? không</v>
      </c>
      <c r="H121">
        <f>IF(F121='2. ĐẦU VÀO DỮ LIỆU'!$V$65,-1)+IF(F121='2. ĐẦU VÀO DỮ LIỆU'!$V$66,1)</f>
        <v>1</v>
      </c>
      <c r="I121" t="str">
        <f t="shared" si="28"/>
        <v>cà phêkhông</v>
      </c>
      <c r="J121"/>
    </row>
    <row r="122" spans="1:10" ht="42.75">
      <c r="A122" t="s">
        <v>204</v>
      </c>
      <c r="B122" t="s">
        <v>147</v>
      </c>
      <c r="C122" t="s">
        <v>256</v>
      </c>
      <c r="D122" t="str">
        <f t="shared" si="20"/>
        <v>chèCâu hỏi 3</v>
      </c>
      <c r="E122" s="3" t="s">
        <v>257</v>
      </c>
      <c r="F122" t="s">
        <v>140</v>
      </c>
      <c r="G122" s="1" t="str">
        <f t="shared" si="27"/>
        <v>Hiện tượng mưa kèm theo lũ lụt và sạt lở đất có gia tăng trong thời gian qua (5 - 10 năm) không? có</v>
      </c>
      <c r="H122">
        <f>IF(F122='2. ĐẦU VÀO DỮ LIỆU'!$V$65,-1)+IF(F122='2. ĐẦU VÀO DỮ LIỆU'!$V$66,1)</f>
        <v>-1</v>
      </c>
      <c r="I122" t="str">
        <f t="shared" si="28"/>
        <v>chècó</v>
      </c>
      <c r="J122"/>
    </row>
    <row r="123" spans="1:10" ht="42.75">
      <c r="A123" t="s">
        <v>204</v>
      </c>
      <c r="B123" t="s">
        <v>147</v>
      </c>
      <c r="C123" t="s">
        <v>256</v>
      </c>
      <c r="D123" t="str">
        <f t="shared" si="20"/>
        <v>chèCâu hỏi 3</v>
      </c>
      <c r="E123" s="3" t="s">
        <v>257</v>
      </c>
      <c r="F123" t="s">
        <v>142</v>
      </c>
      <c r="G123" s="1" t="str">
        <f t="shared" si="27"/>
        <v>Hiện tượng mưa kèm theo lũ lụt và sạt lở đất có gia tăng trong thời gian qua (5 - 10 năm) không? không</v>
      </c>
      <c r="H123">
        <f>IF(F123='2. ĐẦU VÀO DỮ LIỆU'!$V$65,-1)+IF(F123='2. ĐẦU VÀO DỮ LIỆU'!$V$66,1)</f>
        <v>1</v>
      </c>
      <c r="I123" t="str">
        <f t="shared" si="28"/>
        <v>chèkhông</v>
      </c>
      <c r="J123"/>
    </row>
    <row r="124" spans="1:10" ht="42.75">
      <c r="A124" t="s">
        <v>204</v>
      </c>
      <c r="B124" t="s">
        <v>141</v>
      </c>
      <c r="C124" t="s">
        <v>256</v>
      </c>
      <c r="D124" t="str">
        <f t="shared" si="20"/>
        <v>chuốiCâu hỏi 3</v>
      </c>
      <c r="E124" s="1" t="s">
        <v>257</v>
      </c>
      <c r="F124" t="s">
        <v>140</v>
      </c>
      <c r="G124" s="1" t="str">
        <f t="shared" si="27"/>
        <v>Hiện tượng mưa kèm theo lũ lụt và sạt lở đất có gia tăng trong thời gian qua (5 - 10 năm) không? có</v>
      </c>
      <c r="H124">
        <f>IF(F124='2. ĐẦU VÀO DỮ LIỆU'!$V$65,-1)+IF(F124='2. ĐẦU VÀO DỮ LIỆU'!$V$66,1)</f>
        <v>-1</v>
      </c>
      <c r="I124" t="str">
        <f t="shared" si="28"/>
        <v>chuốicó</v>
      </c>
      <c r="J124"/>
    </row>
    <row r="125" spans="1:10" ht="42.75">
      <c r="A125" t="s">
        <v>204</v>
      </c>
      <c r="B125" t="s">
        <v>141</v>
      </c>
      <c r="C125" t="s">
        <v>256</v>
      </c>
      <c r="D125" t="str">
        <f t="shared" si="20"/>
        <v>chuốiCâu hỏi 3</v>
      </c>
      <c r="E125" s="1" t="s">
        <v>257</v>
      </c>
      <c r="F125" t="s">
        <v>142</v>
      </c>
      <c r="G125" s="1" t="str">
        <f t="shared" si="27"/>
        <v>Hiện tượng mưa kèm theo lũ lụt và sạt lở đất có gia tăng trong thời gian qua (5 - 10 năm) không? không</v>
      </c>
      <c r="H125">
        <f>IF(F125='2. ĐẦU VÀO DỮ LIỆU'!$V$65,-1)+IF(F125='2. ĐẦU VÀO DỮ LIỆU'!$V$66,1)</f>
        <v>1</v>
      </c>
      <c r="I125" t="str">
        <f t="shared" si="28"/>
        <v>chuốikhông</v>
      </c>
      <c r="J125"/>
    </row>
    <row r="126" spans="1:10" ht="71.25">
      <c r="A126" t="s">
        <v>224</v>
      </c>
      <c r="B126" t="s">
        <v>143</v>
      </c>
      <c r="C126" t="s">
        <v>122</v>
      </c>
      <c r="D126" t="str">
        <f t="shared" si="20"/>
        <v>ca caoCâu hỏi 30</v>
      </c>
      <c r="E126" s="56" t="s">
        <v>258</v>
      </c>
      <c r="G126" s="1" t="str">
        <f t="shared" ref="G126:G145" si="29">CONCATENATE(E126,F126)</f>
        <v>Trang trại có ít nhất 10% thảm thực vật tự nhiên không? (các hình thức đa dạng như hệ thống nông lâm kết hợp, đất không canh tác, trồng cây ở ranh giới, vùng đệm ven sông)</v>
      </c>
      <c r="H126">
        <f>IF(F126='2. ĐẦU VÀO DỮ LIỆU'!$V$65,-1)+IF(F126='2. ĐẦU VÀO DỮ LIỆU'!$V$66,1)</f>
        <v>0</v>
      </c>
      <c r="I126" t="str">
        <f t="shared" ref="I126:I145" si="30">CONCATENATE(B126,F126)</f>
        <v>ca cao</v>
      </c>
      <c r="J126"/>
    </row>
    <row r="127" spans="1:10" ht="71.25">
      <c r="A127" t="s">
        <v>224</v>
      </c>
      <c r="B127" t="s">
        <v>146</v>
      </c>
      <c r="C127" t="s">
        <v>122</v>
      </c>
      <c r="D127" t="str">
        <f t="shared" si="20"/>
        <v>cà phêCâu hỏi 30</v>
      </c>
      <c r="E127" s="56" t="s">
        <v>258</v>
      </c>
      <c r="G127" s="1" t="str">
        <f t="shared" si="29"/>
        <v>Trang trại có ít nhất 10% thảm thực vật tự nhiên không? (các hình thức đa dạng như hệ thống nông lâm kết hợp, đất không canh tác, trồng cây ở ranh giới, vùng đệm ven sông)</v>
      </c>
      <c r="H127">
        <f>IF(F127='2. ĐẦU VÀO DỮ LIỆU'!$V$65,-1)+IF(F127='2. ĐẦU VÀO DỮ LIỆU'!$V$66,1)</f>
        <v>0</v>
      </c>
      <c r="I127" t="str">
        <f t="shared" si="30"/>
        <v>cà phê</v>
      </c>
      <c r="J127"/>
    </row>
    <row r="128" spans="1:10" ht="71.25">
      <c r="A128" t="s">
        <v>224</v>
      </c>
      <c r="B128" t="s">
        <v>147</v>
      </c>
      <c r="C128" t="s">
        <v>122</v>
      </c>
      <c r="D128" t="str">
        <f t="shared" si="20"/>
        <v>chèCâu hỏi 30</v>
      </c>
      <c r="E128" s="56" t="s">
        <v>258</v>
      </c>
      <c r="G128" s="1" t="str">
        <f t="shared" si="29"/>
        <v>Trang trại có ít nhất 10% thảm thực vật tự nhiên không? (các hình thức đa dạng như hệ thống nông lâm kết hợp, đất không canh tác, trồng cây ở ranh giới, vùng đệm ven sông)</v>
      </c>
      <c r="H128">
        <f>IF(F128='2. ĐẦU VÀO DỮ LIỆU'!$V$65,-1)+IF(F128='2. ĐẦU VÀO DỮ LIỆU'!$V$66,1)</f>
        <v>0</v>
      </c>
      <c r="I128" t="str">
        <f t="shared" si="30"/>
        <v>chè</v>
      </c>
      <c r="J128"/>
    </row>
    <row r="129" spans="1:10" ht="71.25">
      <c r="A129" t="s">
        <v>224</v>
      </c>
      <c r="B129" t="s">
        <v>141</v>
      </c>
      <c r="C129" t="s">
        <v>122</v>
      </c>
      <c r="D129" t="str">
        <f t="shared" si="20"/>
        <v>chuốiCâu hỏi 30</v>
      </c>
      <c r="E129" s="56" t="s">
        <v>258</v>
      </c>
      <c r="G129" s="1" t="str">
        <f t="shared" si="29"/>
        <v>Trang trại có ít nhất 10% thảm thực vật tự nhiên không? (các hình thức đa dạng như hệ thống nông lâm kết hợp, đất không canh tác, trồng cây ở ranh giới, vùng đệm ven sông)</v>
      </c>
      <c r="H129">
        <f>IF(F129='2. ĐẦU VÀO DỮ LIỆU'!$V$65,-1)+IF(F129='2. ĐẦU VÀO DỮ LIỆU'!$V$66,1)</f>
        <v>0</v>
      </c>
      <c r="I129" t="str">
        <f t="shared" si="30"/>
        <v>chuối</v>
      </c>
      <c r="J129"/>
    </row>
    <row r="130" spans="1:10" ht="28.5">
      <c r="A130" t="s">
        <v>224</v>
      </c>
      <c r="B130" t="s">
        <v>143</v>
      </c>
      <c r="C130" t="s">
        <v>124</v>
      </c>
      <c r="D130" t="str">
        <f t="shared" si="20"/>
        <v>ca caoCâu hỏi 31</v>
      </c>
      <c r="E130" s="56" t="s">
        <v>259</v>
      </c>
      <c r="G130" s="1" t="str">
        <f t="shared" si="29"/>
        <v>Cây trồng chính có thuộc hệ thống nông lâm kết hợp không?</v>
      </c>
      <c r="H130">
        <f>IF(F130='2. ĐẦU VÀO DỮ LIỆU'!$V$65,-1)+IF(F130='2. ĐẦU VÀO DỮ LIỆU'!$V$66,1)</f>
        <v>0</v>
      </c>
      <c r="I130" t="str">
        <f t="shared" si="30"/>
        <v>ca cao</v>
      </c>
      <c r="J130"/>
    </row>
    <row r="131" spans="1:10" ht="28.5">
      <c r="A131" t="s">
        <v>224</v>
      </c>
      <c r="B131" t="s">
        <v>146</v>
      </c>
      <c r="C131" t="s">
        <v>124</v>
      </c>
      <c r="D131" t="str">
        <f t="shared" ref="D131:D194" si="31">CONCATENATE(B131,C131)</f>
        <v>cà phêCâu hỏi 31</v>
      </c>
      <c r="E131" s="56" t="s">
        <v>259</v>
      </c>
      <c r="G131" s="1" t="str">
        <f t="shared" si="29"/>
        <v>Cây trồng chính có thuộc hệ thống nông lâm kết hợp không?</v>
      </c>
      <c r="H131">
        <f>IF(F131='2. ĐẦU VÀO DỮ LIỆU'!$V$65,-1)+IF(F131='2. ĐẦU VÀO DỮ LIỆU'!$V$66,1)</f>
        <v>0</v>
      </c>
      <c r="I131" t="str">
        <f t="shared" si="30"/>
        <v>cà phê</v>
      </c>
      <c r="J131"/>
    </row>
    <row r="132" spans="1:10" ht="28.5">
      <c r="A132" t="s">
        <v>224</v>
      </c>
      <c r="B132" t="s">
        <v>147</v>
      </c>
      <c r="C132" t="s">
        <v>124</v>
      </c>
      <c r="D132" t="str">
        <f t="shared" si="31"/>
        <v>chèCâu hỏi 31</v>
      </c>
      <c r="E132" s="56" t="s">
        <v>259</v>
      </c>
      <c r="G132" s="1" t="str">
        <f t="shared" si="29"/>
        <v>Cây trồng chính có thuộc hệ thống nông lâm kết hợp không?</v>
      </c>
      <c r="H132">
        <f>IF(F132='2. ĐẦU VÀO DỮ LIỆU'!$V$65,-1)+IF(F132='2. ĐẦU VÀO DỮ LIỆU'!$V$66,1)</f>
        <v>0</v>
      </c>
      <c r="I132" t="str">
        <f t="shared" si="30"/>
        <v>chè</v>
      </c>
      <c r="J132"/>
    </row>
    <row r="133" spans="1:10" ht="28.5">
      <c r="A133" t="s">
        <v>224</v>
      </c>
      <c r="B133" t="s">
        <v>141</v>
      </c>
      <c r="C133" t="s">
        <v>124</v>
      </c>
      <c r="D133" t="str">
        <f t="shared" si="31"/>
        <v>chuốiCâu hỏi 31</v>
      </c>
      <c r="E133" s="56" t="s">
        <v>259</v>
      </c>
      <c r="G133" s="1" t="str">
        <f t="shared" si="29"/>
        <v>Cây trồng chính có thuộc hệ thống nông lâm kết hợp không?</v>
      </c>
      <c r="H133">
        <f>IF(F133='2. ĐẦU VÀO DỮ LIỆU'!$V$65,-1)+IF(F133='2. ĐẦU VÀO DỮ LIỆU'!$V$66,1)</f>
        <v>0</v>
      </c>
      <c r="I133" t="str">
        <f t="shared" si="30"/>
        <v>chuối</v>
      </c>
      <c r="J133"/>
    </row>
    <row r="134" spans="1:10" ht="57">
      <c r="A134" t="s">
        <v>224</v>
      </c>
      <c r="B134" t="s">
        <v>143</v>
      </c>
      <c r="C134" t="s">
        <v>126</v>
      </c>
      <c r="D134" t="str">
        <f t="shared" si="31"/>
        <v>ca caoCâu hỏi 32</v>
      </c>
      <c r="E134" s="56" t="s">
        <v>260</v>
      </c>
      <c r="G134" s="1" t="str">
        <f t="shared" si="29"/>
        <v>Độ che phủ bóng râm trong các hệ thống nông lâm kết hợp có được quản lý theo các thông số tối ưu/được khuyến nghị về bóng che và đa dạng loài không?</v>
      </c>
      <c r="H134">
        <f>IF(F134='2. ĐẦU VÀO DỮ LIỆU'!$V$65,-1)+IF(F134='2. ĐẦU VÀO DỮ LIỆU'!$V$66,1)</f>
        <v>0</v>
      </c>
      <c r="I134" t="str">
        <f t="shared" si="30"/>
        <v>ca cao</v>
      </c>
      <c r="J134"/>
    </row>
    <row r="135" spans="1:10" ht="57">
      <c r="A135" t="s">
        <v>224</v>
      </c>
      <c r="B135" t="s">
        <v>146</v>
      </c>
      <c r="C135" t="s">
        <v>126</v>
      </c>
      <c r="D135" t="str">
        <f t="shared" si="31"/>
        <v>cà phêCâu hỏi 32</v>
      </c>
      <c r="E135" s="56" t="s">
        <v>260</v>
      </c>
      <c r="G135" s="1" t="str">
        <f t="shared" si="29"/>
        <v>Độ che phủ bóng râm trong các hệ thống nông lâm kết hợp có được quản lý theo các thông số tối ưu/được khuyến nghị về bóng che và đa dạng loài không?</v>
      </c>
      <c r="H135">
        <f>IF(F135='2. ĐẦU VÀO DỮ LIỆU'!$V$65,-1)+IF(F135='2. ĐẦU VÀO DỮ LIỆU'!$V$66,1)</f>
        <v>0</v>
      </c>
      <c r="I135" t="str">
        <f t="shared" si="30"/>
        <v>cà phê</v>
      </c>
      <c r="J135"/>
    </row>
    <row r="136" spans="1:10" ht="57">
      <c r="A136" t="s">
        <v>224</v>
      </c>
      <c r="B136" t="s">
        <v>147</v>
      </c>
      <c r="C136" t="s">
        <v>126</v>
      </c>
      <c r="D136" t="str">
        <f t="shared" si="31"/>
        <v>chèCâu hỏi 32</v>
      </c>
      <c r="E136" s="56" t="s">
        <v>260</v>
      </c>
      <c r="G136" s="1" t="str">
        <f t="shared" si="29"/>
        <v>Độ che phủ bóng râm trong các hệ thống nông lâm kết hợp có được quản lý theo các thông số tối ưu/được khuyến nghị về bóng che và đa dạng loài không?</v>
      </c>
      <c r="H136">
        <f>IF(F136='2. ĐẦU VÀO DỮ LIỆU'!$V$65,-1)+IF(F136='2. ĐẦU VÀO DỮ LIỆU'!$V$66,1)</f>
        <v>0</v>
      </c>
      <c r="I136" t="str">
        <f t="shared" si="30"/>
        <v>chè</v>
      </c>
      <c r="J136"/>
    </row>
    <row r="137" spans="1:10" ht="57">
      <c r="A137" t="s">
        <v>224</v>
      </c>
      <c r="B137" t="s">
        <v>141</v>
      </c>
      <c r="C137" t="s">
        <v>126</v>
      </c>
      <c r="D137" t="str">
        <f t="shared" si="31"/>
        <v>chuốiCâu hỏi 32</v>
      </c>
      <c r="E137" s="56" t="s">
        <v>260</v>
      </c>
      <c r="G137" s="1" t="str">
        <f t="shared" si="29"/>
        <v>Độ che phủ bóng râm trong các hệ thống nông lâm kết hợp có được quản lý theo các thông số tối ưu/được khuyến nghị về bóng che và đa dạng loài không?</v>
      </c>
      <c r="H137">
        <f>IF(F137='2. ĐẦU VÀO DỮ LIỆU'!$V$65,-1)+IF(F137='2. ĐẦU VÀO DỮ LIỆU'!$V$66,1)</f>
        <v>0</v>
      </c>
      <c r="I137" t="str">
        <f t="shared" si="30"/>
        <v>chuối</v>
      </c>
      <c r="J137"/>
    </row>
    <row r="138" spans="1:10" ht="28.5">
      <c r="A138" t="s">
        <v>224</v>
      </c>
      <c r="B138" t="s">
        <v>143</v>
      </c>
      <c r="C138" t="s">
        <v>128</v>
      </c>
      <c r="D138" t="str">
        <f t="shared" si="31"/>
        <v>ca caoCâu hỏi 33</v>
      </c>
      <c r="E138" s="1" t="s">
        <v>261</v>
      </c>
      <c r="G138" s="1" t="str">
        <f t="shared" si="29"/>
        <v>Các kênh thoát nước (chính/phụ) có được thảm thực vật tự nhiên che phủ không?</v>
      </c>
      <c r="H138">
        <f>IF(F138='2. ĐẦU VÀO DỮ LIỆU'!$V$65,-1)+IF(F138='2. ĐẦU VÀO DỮ LIỆU'!$V$66,1)</f>
        <v>0</v>
      </c>
      <c r="I138" t="str">
        <f t="shared" si="30"/>
        <v>ca cao</v>
      </c>
      <c r="J138"/>
    </row>
    <row r="139" spans="1:10" ht="28.5">
      <c r="A139" t="s">
        <v>224</v>
      </c>
      <c r="B139" t="s">
        <v>146</v>
      </c>
      <c r="C139" t="s">
        <v>128</v>
      </c>
      <c r="D139" t="str">
        <f t="shared" si="31"/>
        <v>cà phêCâu hỏi 33</v>
      </c>
      <c r="E139" s="1" t="s">
        <v>261</v>
      </c>
      <c r="G139" s="1" t="str">
        <f t="shared" si="29"/>
        <v>Các kênh thoát nước (chính/phụ) có được thảm thực vật tự nhiên che phủ không?</v>
      </c>
      <c r="H139">
        <f>IF(F139='2. ĐẦU VÀO DỮ LIỆU'!$V$65,-1)+IF(F139='2. ĐẦU VÀO DỮ LIỆU'!$V$66,1)</f>
        <v>0</v>
      </c>
      <c r="I139" t="str">
        <f t="shared" si="30"/>
        <v>cà phê</v>
      </c>
      <c r="J139"/>
    </row>
    <row r="140" spans="1:10" ht="28.5">
      <c r="A140" t="s">
        <v>224</v>
      </c>
      <c r="B140" t="s">
        <v>147</v>
      </c>
      <c r="C140" t="s">
        <v>128</v>
      </c>
      <c r="D140" t="str">
        <f t="shared" si="31"/>
        <v>chèCâu hỏi 33</v>
      </c>
      <c r="E140" s="1" t="s">
        <v>261</v>
      </c>
      <c r="G140" s="1" t="str">
        <f t="shared" si="29"/>
        <v>Các kênh thoát nước (chính/phụ) có được thảm thực vật tự nhiên che phủ không?</v>
      </c>
      <c r="H140">
        <f>IF(F140='2. ĐẦU VÀO DỮ LIỆU'!$V$65,-1)+IF(F140='2. ĐẦU VÀO DỮ LIỆU'!$V$66,1)</f>
        <v>0</v>
      </c>
      <c r="I140" t="str">
        <f t="shared" si="30"/>
        <v>chè</v>
      </c>
      <c r="J140"/>
    </row>
    <row r="141" spans="1:10" ht="28.5">
      <c r="A141" t="s">
        <v>224</v>
      </c>
      <c r="B141" t="s">
        <v>141</v>
      </c>
      <c r="C141" t="s">
        <v>128</v>
      </c>
      <c r="D141" t="str">
        <f t="shared" si="31"/>
        <v>chuốiCâu hỏi 33</v>
      </c>
      <c r="E141" s="1" t="s">
        <v>261</v>
      </c>
      <c r="G141" s="1" t="str">
        <f t="shared" si="29"/>
        <v>Các kênh thoát nước (chính/phụ) có được thảm thực vật tự nhiên che phủ không?</v>
      </c>
      <c r="H141">
        <f>IF(F141='2. ĐẦU VÀO DỮ LIỆU'!$V$65,-1)+IF(F141='2. ĐẦU VÀO DỮ LIỆU'!$V$66,1)</f>
        <v>0</v>
      </c>
      <c r="I141" t="str">
        <f t="shared" si="30"/>
        <v>chuối</v>
      </c>
      <c r="J141"/>
    </row>
    <row r="142" spans="1:10" ht="42.75">
      <c r="A142" t="s">
        <v>224</v>
      </c>
      <c r="B142" t="s">
        <v>143</v>
      </c>
      <c r="C142" t="s">
        <v>131</v>
      </c>
      <c r="D142" t="str">
        <f t="shared" si="31"/>
        <v>ca caoCâu hỏi 34</v>
      </c>
      <c r="E142" s="1" t="s">
        <v>262</v>
      </c>
      <c r="G142" s="1" t="str">
        <f t="shared" si="29"/>
        <v>Các giống có tiềm năng thích ứng có được cân nhắc cho những biến đổi khí hậu trong tương lai không?</v>
      </c>
      <c r="H142">
        <f>IF(F142='2. ĐẦU VÀO DỮ LIỆU'!$V$65,-1)+IF(F142='2. ĐẦU VÀO DỮ LIỆU'!$V$66,1)</f>
        <v>0</v>
      </c>
      <c r="I142" t="str">
        <f t="shared" si="30"/>
        <v>ca cao</v>
      </c>
      <c r="J142"/>
    </row>
    <row r="143" spans="1:10" ht="42.75">
      <c r="A143" t="s">
        <v>224</v>
      </c>
      <c r="B143" t="s">
        <v>146</v>
      </c>
      <c r="C143" t="s">
        <v>131</v>
      </c>
      <c r="D143" t="str">
        <f t="shared" si="31"/>
        <v>cà phêCâu hỏi 34</v>
      </c>
      <c r="E143" s="1" t="s">
        <v>262</v>
      </c>
      <c r="G143" s="1" t="str">
        <f t="shared" si="29"/>
        <v>Các giống có tiềm năng thích ứng có được cân nhắc cho những biến đổi khí hậu trong tương lai không?</v>
      </c>
      <c r="H143">
        <f>IF(F143='2. ĐẦU VÀO DỮ LIỆU'!$V$65,-1)+IF(F143='2. ĐẦU VÀO DỮ LIỆU'!$V$66,1)</f>
        <v>0</v>
      </c>
      <c r="I143" t="str">
        <f t="shared" si="30"/>
        <v>cà phê</v>
      </c>
      <c r="J143"/>
    </row>
    <row r="144" spans="1:10" ht="42.75">
      <c r="A144" t="s">
        <v>224</v>
      </c>
      <c r="B144" t="s">
        <v>147</v>
      </c>
      <c r="C144" t="s">
        <v>131</v>
      </c>
      <c r="D144" t="str">
        <f t="shared" si="31"/>
        <v>chèCâu hỏi 34</v>
      </c>
      <c r="E144" s="1" t="s">
        <v>262</v>
      </c>
      <c r="G144" s="1" t="str">
        <f t="shared" si="29"/>
        <v>Các giống có tiềm năng thích ứng có được cân nhắc cho những biến đổi khí hậu trong tương lai không?</v>
      </c>
      <c r="H144">
        <f>IF(F144='2. ĐẦU VÀO DỮ LIỆU'!$V$65,-1)+IF(F144='2. ĐẦU VÀO DỮ LIỆU'!$V$66,1)</f>
        <v>0</v>
      </c>
      <c r="I144" t="str">
        <f t="shared" si="30"/>
        <v>chè</v>
      </c>
      <c r="J144"/>
    </row>
    <row r="145" spans="1:10" ht="42.75">
      <c r="A145" t="s">
        <v>224</v>
      </c>
      <c r="B145" t="s">
        <v>141</v>
      </c>
      <c r="C145" t="s">
        <v>131</v>
      </c>
      <c r="D145" t="str">
        <f t="shared" si="31"/>
        <v>chuốiCâu hỏi 34</v>
      </c>
      <c r="E145" s="1" t="s">
        <v>262</v>
      </c>
      <c r="G145" s="1" t="str">
        <f t="shared" si="29"/>
        <v>Các giống có tiềm năng thích ứng có được cân nhắc cho những biến đổi khí hậu trong tương lai không?</v>
      </c>
      <c r="H145">
        <f>IF(F145='2. ĐẦU VÀO DỮ LIỆU'!$V$65,-1)+IF(F145='2. ĐẦU VÀO DỮ LIỆU'!$V$66,1)</f>
        <v>0</v>
      </c>
      <c r="I145" t="str">
        <f t="shared" si="30"/>
        <v>chuối</v>
      </c>
      <c r="J145" s="1" t="s">
        <v>227</v>
      </c>
    </row>
    <row r="146" spans="1:10" ht="42.75">
      <c r="A146" t="s">
        <v>224</v>
      </c>
      <c r="B146" t="s">
        <v>143</v>
      </c>
      <c r="C146" t="s">
        <v>133</v>
      </c>
      <c r="D146" t="str">
        <f t="shared" si="31"/>
        <v>ca caoCâu hỏi 35</v>
      </c>
      <c r="E146" s="1" t="s">
        <v>263</v>
      </c>
      <c r="G146" s="1" t="str">
        <f t="shared" ref="G146:G157" si="32">CONCATENATE(E146,F146)</f>
        <v>Cây trồng có được tạo hình tỉa cành thỏa đáng không?</v>
      </c>
      <c r="H146">
        <f>IF(F146='2. ĐẦU VÀO DỮ LIỆU'!$V$65,-1)+IF(F146='2. ĐẦU VÀO DỮ LIỆU'!$V$66,1)</f>
        <v>0</v>
      </c>
      <c r="I146" t="str">
        <f t="shared" ref="I146:I157" si="33">CONCATENATE(B146,F146)</f>
        <v>ca cao</v>
      </c>
      <c r="J146" s="1" t="s">
        <v>229</v>
      </c>
    </row>
    <row r="147" spans="1:10" ht="28.5">
      <c r="A147" t="s">
        <v>224</v>
      </c>
      <c r="B147" t="s">
        <v>146</v>
      </c>
      <c r="C147" t="s">
        <v>133</v>
      </c>
      <c r="D147" t="str">
        <f t="shared" si="31"/>
        <v>cà phêCâu hỏi 35</v>
      </c>
      <c r="E147" s="1" t="s">
        <v>263</v>
      </c>
      <c r="G147" s="1" t="str">
        <f t="shared" si="32"/>
        <v>Cây trồng có được tạo hình tỉa cành thỏa đáng không?</v>
      </c>
      <c r="H147">
        <f>IF(F147='2. ĐẦU VÀO DỮ LIỆU'!$V$65,-1)+IF(F147='2. ĐẦU VÀO DỮ LIỆU'!$V$66,1)</f>
        <v>0</v>
      </c>
      <c r="I147" t="str">
        <f t="shared" si="33"/>
        <v>cà phê</v>
      </c>
      <c r="J147" s="1" t="s">
        <v>231</v>
      </c>
    </row>
    <row r="148" spans="1:10" ht="28.5">
      <c r="A148" t="s">
        <v>224</v>
      </c>
      <c r="B148" t="s">
        <v>147</v>
      </c>
      <c r="C148" t="s">
        <v>133</v>
      </c>
      <c r="D148" t="str">
        <f t="shared" si="31"/>
        <v>chèCâu hỏi 35</v>
      </c>
      <c r="E148" s="1" t="s">
        <v>263</v>
      </c>
      <c r="G148" s="1" t="str">
        <f t="shared" si="32"/>
        <v>Cây trồng có được tạo hình tỉa cành thỏa đáng không?</v>
      </c>
      <c r="H148">
        <f>IF(F148='2. ĐẦU VÀO DỮ LIỆU'!$V$65,-1)+IF(F148='2. ĐẦU VÀO DỮ LIỆU'!$V$66,1)</f>
        <v>0</v>
      </c>
      <c r="I148" t="str">
        <f t="shared" si="33"/>
        <v>chè</v>
      </c>
      <c r="J148" s="1" t="s">
        <v>234</v>
      </c>
    </row>
    <row r="149" spans="1:10" ht="42.75">
      <c r="A149" t="s">
        <v>224</v>
      </c>
      <c r="B149" t="s">
        <v>141</v>
      </c>
      <c r="C149" t="s">
        <v>133</v>
      </c>
      <c r="D149" t="str">
        <f t="shared" si="31"/>
        <v>chuốiCâu hỏi 35</v>
      </c>
      <c r="E149" s="1" t="s">
        <v>263</v>
      </c>
      <c r="G149" s="1" t="str">
        <f t="shared" si="32"/>
        <v>Cây trồng có được tạo hình tỉa cành thỏa đáng không?</v>
      </c>
      <c r="H149">
        <f>IF(F149='2. ĐẦU VÀO DỮ LIỆU'!$V$65,-1)+IF(F149='2. ĐẦU VÀO DỮ LIỆU'!$V$66,1)</f>
        <v>0</v>
      </c>
      <c r="I149" t="str">
        <f t="shared" si="33"/>
        <v>chuối</v>
      </c>
      <c r="J149" s="1" t="s">
        <v>236</v>
      </c>
    </row>
    <row r="150" spans="1:10" ht="28.5">
      <c r="A150" t="s">
        <v>224</v>
      </c>
      <c r="B150" t="s">
        <v>143</v>
      </c>
      <c r="C150" t="s">
        <v>135</v>
      </c>
      <c r="D150" t="str">
        <f t="shared" si="31"/>
        <v>ca caoCâu hỏi 36</v>
      </c>
      <c r="E150" s="1" t="s">
        <v>264</v>
      </c>
      <c r="G150" s="1" t="str">
        <f t="shared" si="32"/>
        <v>Trang trại có tuân thủ Kế hoạch Quản lý Sâu hại và Dịch bệnhTổng hợp không?</v>
      </c>
      <c r="H150">
        <f>IF(F150='2. ĐẦU VÀO DỮ LIỆU'!$V$65,-1)+IF(F150='2. ĐẦU VÀO DỮ LIỆU'!$V$66,1)</f>
        <v>0</v>
      </c>
      <c r="I150" t="str">
        <f t="shared" si="33"/>
        <v>ca cao</v>
      </c>
      <c r="J150" s="1" t="s">
        <v>240</v>
      </c>
    </row>
    <row r="151" spans="1:10" ht="28.5">
      <c r="A151" t="s">
        <v>224</v>
      </c>
      <c r="B151" t="s">
        <v>146</v>
      </c>
      <c r="C151" t="s">
        <v>135</v>
      </c>
      <c r="D151" t="str">
        <f t="shared" si="31"/>
        <v>cà phêCâu hỏi 36</v>
      </c>
      <c r="E151" s="1" t="s">
        <v>264</v>
      </c>
      <c r="G151" s="1" t="str">
        <f t="shared" si="32"/>
        <v>Trang trại có tuân thủ Kế hoạch Quản lý Sâu hại và Dịch bệnhTổng hợp không?</v>
      </c>
      <c r="H151">
        <f>IF(F151='2. ĐẦU VÀO DỮ LIỆU'!$V$65,-1)+IF(F151='2. ĐẦU VÀO DỮ LIỆU'!$V$66,1)</f>
        <v>0</v>
      </c>
      <c r="I151" t="str">
        <f t="shared" si="33"/>
        <v>cà phê</v>
      </c>
      <c r="J151" s="1" t="s">
        <v>243</v>
      </c>
    </row>
    <row r="152" spans="1:10" ht="28.5">
      <c r="A152" t="s">
        <v>224</v>
      </c>
      <c r="B152" t="s">
        <v>147</v>
      </c>
      <c r="C152" t="s">
        <v>135</v>
      </c>
      <c r="D152" t="str">
        <f t="shared" si="31"/>
        <v>chèCâu hỏi 36</v>
      </c>
      <c r="E152" s="1" t="s">
        <v>264</v>
      </c>
      <c r="G152" s="1" t="str">
        <f t="shared" si="32"/>
        <v>Trang trại có tuân thủ Kế hoạch Quản lý Sâu hại và Dịch bệnhTổng hợp không?</v>
      </c>
      <c r="H152">
        <f>IF(F152='2. ĐẦU VÀO DỮ LIỆU'!$V$65,-1)+IF(F152='2. ĐẦU VÀO DỮ LIỆU'!$V$66,1)</f>
        <v>0</v>
      </c>
      <c r="I152" t="str">
        <f t="shared" si="33"/>
        <v>chè</v>
      </c>
      <c r="J152" s="1" t="s">
        <v>243</v>
      </c>
    </row>
    <row r="153" spans="1:10" ht="28.5">
      <c r="A153" t="s">
        <v>224</v>
      </c>
      <c r="B153" t="s">
        <v>141</v>
      </c>
      <c r="C153" t="s">
        <v>135</v>
      </c>
      <c r="D153" t="str">
        <f t="shared" si="31"/>
        <v>chuốiCâu hỏi 36</v>
      </c>
      <c r="E153" s="1" t="s">
        <v>264</v>
      </c>
      <c r="G153" s="1" t="str">
        <f t="shared" si="32"/>
        <v>Trang trại có tuân thủ Kế hoạch Quản lý Sâu hại và Dịch bệnhTổng hợp không?</v>
      </c>
      <c r="H153">
        <f>IF(F153='2. ĐẦU VÀO DỮ LIỆU'!$V$65,-1)+IF(F153='2. ĐẦU VÀO DỮ LIỆU'!$V$66,1)</f>
        <v>0</v>
      </c>
      <c r="I153" t="str">
        <f t="shared" si="33"/>
        <v>chuối</v>
      </c>
      <c r="J153" s="1" t="s">
        <v>220</v>
      </c>
    </row>
    <row r="154" spans="1:10" ht="42.75">
      <c r="A154" t="s">
        <v>224</v>
      </c>
      <c r="B154" t="s">
        <v>143</v>
      </c>
      <c r="C154" t="s">
        <v>137</v>
      </c>
      <c r="D154" t="str">
        <f t="shared" si="31"/>
        <v>ca caoCâu hỏi 37</v>
      </c>
      <c r="E154" s="1" t="s">
        <v>265</v>
      </c>
      <c r="G154" s="1" t="str">
        <f t="shared" si="32"/>
        <v>Việc bón phân có hiệu quả không (đánh giá theo phân tích đất và cây trồng và nhu cầu dinh dưỡng của cây trồng)?</v>
      </c>
      <c r="H154">
        <f>IF(F154='2. ĐẦU VÀO DỮ LIỆU'!$V$65,-1)+IF(F154='2. ĐẦU VÀO DỮ LIỆU'!$V$66,1)</f>
        <v>0</v>
      </c>
      <c r="I154" t="str">
        <f t="shared" si="33"/>
        <v>ca cao</v>
      </c>
      <c r="J154" s="1" t="s">
        <v>220</v>
      </c>
    </row>
    <row r="155" spans="1:10" ht="42.75">
      <c r="A155" t="s">
        <v>224</v>
      </c>
      <c r="B155" t="s">
        <v>146</v>
      </c>
      <c r="C155" t="s">
        <v>137</v>
      </c>
      <c r="D155" t="str">
        <f t="shared" si="31"/>
        <v>cà phêCâu hỏi 37</v>
      </c>
      <c r="E155" s="1" t="s">
        <v>265</v>
      </c>
      <c r="G155" s="1" t="str">
        <f t="shared" si="32"/>
        <v>Việc bón phân có hiệu quả không (đánh giá theo phân tích đất và cây trồng và nhu cầu dinh dưỡng của cây trồng)?</v>
      </c>
      <c r="H155">
        <f>IF(F155='2. ĐẦU VÀO DỮ LIỆU'!$V$65,-1)+IF(F155='2. ĐẦU VÀO DỮ LIỆU'!$V$66,1)</f>
        <v>0</v>
      </c>
      <c r="I155" t="str">
        <f t="shared" si="33"/>
        <v>cà phê</v>
      </c>
      <c r="J155" s="1" t="s">
        <v>221</v>
      </c>
    </row>
    <row r="156" spans="1:10" ht="42.75">
      <c r="A156" t="s">
        <v>224</v>
      </c>
      <c r="B156" t="s">
        <v>147</v>
      </c>
      <c r="C156" t="s">
        <v>137</v>
      </c>
      <c r="D156" t="str">
        <f t="shared" si="31"/>
        <v>chèCâu hỏi 37</v>
      </c>
      <c r="E156" s="1" t="s">
        <v>265</v>
      </c>
      <c r="G156" s="1" t="str">
        <f t="shared" si="32"/>
        <v>Việc bón phân có hiệu quả không (đánh giá theo phân tích đất và cây trồng và nhu cầu dinh dưỡng của cây trồng)?</v>
      </c>
      <c r="H156">
        <f>IF(F156='2. ĐẦU VÀO DỮ LIỆU'!$V$65,-1)+IF(F156='2. ĐẦU VÀO DỮ LIỆU'!$V$66,1)</f>
        <v>0</v>
      </c>
      <c r="I156" t="str">
        <f t="shared" si="33"/>
        <v>chè</v>
      </c>
      <c r="J156" s="1" t="s">
        <v>222</v>
      </c>
    </row>
    <row r="157" spans="1:10" ht="42.75">
      <c r="A157" t="s">
        <v>224</v>
      </c>
      <c r="B157" t="s">
        <v>141</v>
      </c>
      <c r="C157" t="s">
        <v>137</v>
      </c>
      <c r="D157" t="str">
        <f t="shared" si="31"/>
        <v>chuốiCâu hỏi 37</v>
      </c>
      <c r="E157" s="1" t="s">
        <v>265</v>
      </c>
      <c r="G157" s="1" t="str">
        <f t="shared" si="32"/>
        <v>Việc bón phân có hiệu quả không (đánh giá theo phân tích đất và cây trồng và nhu cầu dinh dưỡng của cây trồng)?</v>
      </c>
      <c r="H157">
        <f>IF(F157='2. ĐẦU VÀO DỮ LIỆU'!$V$65,-1)+IF(F157='2. ĐẦU VÀO DỮ LIỆU'!$V$66,1)</f>
        <v>0</v>
      </c>
      <c r="I157" t="str">
        <f t="shared" si="33"/>
        <v>chuối</v>
      </c>
      <c r="J157" s="1" t="s">
        <v>223</v>
      </c>
    </row>
    <row r="158" spans="1:10" ht="28.5">
      <c r="A158" t="s">
        <v>204</v>
      </c>
      <c r="B158" t="s">
        <v>143</v>
      </c>
      <c r="C158" t="s">
        <v>58</v>
      </c>
      <c r="D158" t="str">
        <f t="shared" si="31"/>
        <v>ca caoCâu hỏi 3a</v>
      </c>
      <c r="E158" s="1" t="s">
        <v>266</v>
      </c>
      <c r="F158" t="s">
        <v>140</v>
      </c>
      <c r="G158" s="1" t="str">
        <f t="shared" ref="G158:G169" si="34">CONCATENATE(E158,F158)</f>
        <v>Lượng mưa có tăng (trong 5 - 10 năm gần đây) không?có</v>
      </c>
      <c r="H158">
        <f>IF(F158='2. ĐẦU VÀO DỮ LIỆU'!$V$65,-1)+IF(F158='2. ĐẦU VÀO DỮ LIỆU'!$V$66,1)</f>
        <v>-1</v>
      </c>
      <c r="I158" t="str">
        <f t="shared" ref="I158:I169" si="35">CONCATENATE(B158,F158)</f>
        <v>ca caocó</v>
      </c>
    </row>
    <row r="159" spans="1:10" ht="28.5">
      <c r="A159" t="s">
        <v>204</v>
      </c>
      <c r="B159" t="s">
        <v>141</v>
      </c>
      <c r="C159" t="s">
        <v>58</v>
      </c>
      <c r="D159" t="str">
        <f t="shared" si="31"/>
        <v>chuốiCâu hỏi 3a</v>
      </c>
      <c r="E159" s="1" t="s">
        <v>266</v>
      </c>
      <c r="F159" t="s">
        <v>140</v>
      </c>
      <c r="G159" s="1" t="str">
        <f t="shared" si="34"/>
        <v>Lượng mưa có tăng (trong 5 - 10 năm gần đây) không?có</v>
      </c>
      <c r="H159">
        <f>IF(F159='2. ĐẦU VÀO DỮ LIỆU'!$V$65,-1)+IF(F159='2. ĐẦU VÀO DỮ LIỆU'!$V$66,1)</f>
        <v>-1</v>
      </c>
      <c r="I159" t="str">
        <f t="shared" si="35"/>
        <v>chuốicó</v>
      </c>
    </row>
    <row r="160" spans="1:10" ht="28.5">
      <c r="A160" t="s">
        <v>204</v>
      </c>
      <c r="B160" t="s">
        <v>147</v>
      </c>
      <c r="C160" t="s">
        <v>58</v>
      </c>
      <c r="D160" t="str">
        <f t="shared" si="31"/>
        <v>chèCâu hỏi 3a</v>
      </c>
      <c r="E160" s="1" t="s">
        <v>266</v>
      </c>
      <c r="F160" t="s">
        <v>140</v>
      </c>
      <c r="G160" s="1" t="str">
        <f t="shared" si="34"/>
        <v>Lượng mưa có tăng (trong 5 - 10 năm gần đây) không?có</v>
      </c>
      <c r="H160">
        <f>IF(F160='2. ĐẦU VÀO DỮ LIỆU'!$V$65,-1)+IF(F160='2. ĐẦU VÀO DỮ LIỆU'!$V$66,1)</f>
        <v>-1</v>
      </c>
      <c r="I160" t="str">
        <f t="shared" si="35"/>
        <v>chècó</v>
      </c>
    </row>
    <row r="161" spans="1:9" ht="28.5">
      <c r="A161" t="s">
        <v>204</v>
      </c>
      <c r="B161" t="s">
        <v>146</v>
      </c>
      <c r="C161" t="s">
        <v>58</v>
      </c>
      <c r="D161" t="str">
        <f t="shared" si="31"/>
        <v>cà phêCâu hỏi 3a</v>
      </c>
      <c r="E161" s="1" t="s">
        <v>266</v>
      </c>
      <c r="F161" t="s">
        <v>140</v>
      </c>
      <c r="G161" s="1" t="str">
        <f t="shared" si="34"/>
        <v>Lượng mưa có tăng (trong 5 - 10 năm gần đây) không?có</v>
      </c>
      <c r="H161">
        <f>IF(F161='2. ĐẦU VÀO DỮ LIỆU'!$V$65,-1)+IF(F161='2. ĐẦU VÀO DỮ LIỆU'!$V$66,1)</f>
        <v>-1</v>
      </c>
      <c r="I161" t="str">
        <f t="shared" si="35"/>
        <v>cà phêcó</v>
      </c>
    </row>
    <row r="162" spans="1:9" ht="28.5">
      <c r="A162" t="s">
        <v>204</v>
      </c>
      <c r="B162" t="s">
        <v>143</v>
      </c>
      <c r="C162" t="s">
        <v>58</v>
      </c>
      <c r="D162" t="str">
        <f t="shared" si="31"/>
        <v>ca caoCâu hỏi 3a</v>
      </c>
      <c r="E162" s="1" t="s">
        <v>266</v>
      </c>
      <c r="F162" t="s">
        <v>142</v>
      </c>
      <c r="G162" s="1" t="str">
        <f t="shared" si="34"/>
        <v>Lượng mưa có tăng (trong 5 - 10 năm gần đây) không?không</v>
      </c>
      <c r="H162">
        <f>IF(F162='2. ĐẦU VÀO DỮ LIỆU'!$V$65,-1)+IF(F162='2. ĐẦU VÀO DỮ LIỆU'!$V$66,1)</f>
        <v>1</v>
      </c>
      <c r="I162" t="str">
        <f t="shared" si="35"/>
        <v>ca caokhông</v>
      </c>
    </row>
    <row r="163" spans="1:9" ht="28.5">
      <c r="A163" t="s">
        <v>204</v>
      </c>
      <c r="B163" t="s">
        <v>141</v>
      </c>
      <c r="C163" t="s">
        <v>58</v>
      </c>
      <c r="D163" t="str">
        <f t="shared" si="31"/>
        <v>chuốiCâu hỏi 3a</v>
      </c>
      <c r="E163" s="1" t="s">
        <v>266</v>
      </c>
      <c r="F163" t="s">
        <v>142</v>
      </c>
      <c r="G163" s="1" t="str">
        <f t="shared" si="34"/>
        <v>Lượng mưa có tăng (trong 5 - 10 năm gần đây) không?không</v>
      </c>
      <c r="H163">
        <f>IF(F163='2. ĐẦU VÀO DỮ LIỆU'!$V$65,-1)+IF(F163='2. ĐẦU VÀO DỮ LIỆU'!$V$66,1)</f>
        <v>1</v>
      </c>
      <c r="I163" t="str">
        <f t="shared" si="35"/>
        <v>chuốikhông</v>
      </c>
    </row>
    <row r="164" spans="1:9" ht="28.5">
      <c r="A164" t="s">
        <v>204</v>
      </c>
      <c r="B164" t="s">
        <v>147</v>
      </c>
      <c r="C164" t="s">
        <v>58</v>
      </c>
      <c r="D164" t="str">
        <f t="shared" si="31"/>
        <v>chèCâu hỏi 3a</v>
      </c>
      <c r="E164" s="1" t="s">
        <v>266</v>
      </c>
      <c r="F164" t="s">
        <v>142</v>
      </c>
      <c r="G164" s="1" t="str">
        <f t="shared" si="34"/>
        <v>Lượng mưa có tăng (trong 5 - 10 năm gần đây) không?không</v>
      </c>
      <c r="H164">
        <f>IF(F164='2. ĐẦU VÀO DỮ LIỆU'!$V$65,-1)+IF(F164='2. ĐẦU VÀO DỮ LIỆU'!$V$66,1)</f>
        <v>1</v>
      </c>
      <c r="I164" t="str">
        <f t="shared" si="35"/>
        <v>chèkhông</v>
      </c>
    </row>
    <row r="165" spans="1:9" ht="28.5">
      <c r="A165" t="s">
        <v>204</v>
      </c>
      <c r="B165" t="s">
        <v>146</v>
      </c>
      <c r="C165" t="s">
        <v>58</v>
      </c>
      <c r="D165" t="str">
        <f t="shared" si="31"/>
        <v>cà phêCâu hỏi 3a</v>
      </c>
      <c r="E165" s="1" t="s">
        <v>266</v>
      </c>
      <c r="F165" t="s">
        <v>142</v>
      </c>
      <c r="G165" s="1" t="str">
        <f t="shared" si="34"/>
        <v>Lượng mưa có tăng (trong 5 - 10 năm gần đây) không?không</v>
      </c>
      <c r="H165">
        <f>IF(F165='2. ĐẦU VÀO DỮ LIỆU'!$V$65,-1)+IF(F165='2. ĐẦU VÀO DỮ LIỆU'!$V$66,1)</f>
        <v>1</v>
      </c>
      <c r="I165" t="str">
        <f t="shared" si="35"/>
        <v>cà phêkhông</v>
      </c>
    </row>
    <row r="166" spans="1:9" ht="28.5">
      <c r="A166" t="s">
        <v>204</v>
      </c>
      <c r="B166" t="s">
        <v>143</v>
      </c>
      <c r="C166" t="s">
        <v>59</v>
      </c>
      <c r="D166" t="str">
        <f t="shared" si="31"/>
        <v>ca caoCâu hỏi 3b</v>
      </c>
      <c r="E166" s="1" t="s">
        <v>267</v>
      </c>
      <c r="F166" t="s">
        <v>140</v>
      </c>
      <c r="G166" s="1" t="str">
        <f t="shared" si="34"/>
        <v>Hiện tượng lũ lụt và sạt lở đất có gia tăng (trong 5 - 10 năm gần đây) không?có</v>
      </c>
      <c r="H166">
        <f>IF(F166='2. ĐẦU VÀO DỮ LIỆU'!$V$65,-1)+IF(F166='2. ĐẦU VÀO DỮ LIỆU'!$V$66,1)</f>
        <v>-1</v>
      </c>
      <c r="I166" t="str">
        <f t="shared" si="35"/>
        <v>ca caocó</v>
      </c>
    </row>
    <row r="167" spans="1:9" ht="28.5">
      <c r="A167" t="s">
        <v>204</v>
      </c>
      <c r="B167" t="s">
        <v>141</v>
      </c>
      <c r="C167" t="s">
        <v>59</v>
      </c>
      <c r="D167" t="str">
        <f t="shared" si="31"/>
        <v>chuốiCâu hỏi 3b</v>
      </c>
      <c r="E167" s="1" t="s">
        <v>267</v>
      </c>
      <c r="F167" t="s">
        <v>140</v>
      </c>
      <c r="G167" s="1" t="str">
        <f t="shared" si="34"/>
        <v>Hiện tượng lũ lụt và sạt lở đất có gia tăng (trong 5 - 10 năm gần đây) không?có</v>
      </c>
      <c r="H167">
        <f>IF(F167='2. ĐẦU VÀO DỮ LIỆU'!$V$65,-1)+IF(F167='2. ĐẦU VÀO DỮ LIỆU'!$V$66,1)</f>
        <v>-1</v>
      </c>
      <c r="I167" t="str">
        <f t="shared" si="35"/>
        <v>chuốicó</v>
      </c>
    </row>
    <row r="168" spans="1:9" ht="28.5">
      <c r="A168" t="s">
        <v>204</v>
      </c>
      <c r="B168" t="s">
        <v>147</v>
      </c>
      <c r="C168" t="s">
        <v>59</v>
      </c>
      <c r="D168" t="str">
        <f t="shared" si="31"/>
        <v>chèCâu hỏi 3b</v>
      </c>
      <c r="E168" s="1" t="s">
        <v>267</v>
      </c>
      <c r="F168" t="s">
        <v>140</v>
      </c>
      <c r="G168" s="1" t="str">
        <f t="shared" si="34"/>
        <v>Hiện tượng lũ lụt và sạt lở đất có gia tăng (trong 5 - 10 năm gần đây) không?có</v>
      </c>
      <c r="H168">
        <f>IF(F168='2. ĐẦU VÀO DỮ LIỆU'!$V$65,-1)+IF(F168='2. ĐẦU VÀO DỮ LIỆU'!$V$66,1)</f>
        <v>-1</v>
      </c>
      <c r="I168" t="str">
        <f t="shared" si="35"/>
        <v>chècó</v>
      </c>
    </row>
    <row r="169" spans="1:9" ht="28.5">
      <c r="A169" t="s">
        <v>204</v>
      </c>
      <c r="B169" t="s">
        <v>146</v>
      </c>
      <c r="C169" t="s">
        <v>59</v>
      </c>
      <c r="D169" t="str">
        <f t="shared" si="31"/>
        <v>cà phêCâu hỏi 3b</v>
      </c>
      <c r="E169" s="1" t="s">
        <v>267</v>
      </c>
      <c r="F169" t="s">
        <v>140</v>
      </c>
      <c r="G169" s="1" t="str">
        <f t="shared" si="34"/>
        <v>Hiện tượng lũ lụt và sạt lở đất có gia tăng (trong 5 - 10 năm gần đây) không?có</v>
      </c>
      <c r="H169">
        <f>IF(F169='2. ĐẦU VÀO DỮ LIỆU'!$V$65,-1)+IF(F169='2. ĐẦU VÀO DỮ LIỆU'!$V$66,1)</f>
        <v>-1</v>
      </c>
      <c r="I169" t="str">
        <f t="shared" si="35"/>
        <v>cà phêcó</v>
      </c>
    </row>
    <row r="170" spans="1:9">
      <c r="A170" t="s">
        <v>204</v>
      </c>
      <c r="B170" t="s">
        <v>143</v>
      </c>
      <c r="C170" t="s">
        <v>60</v>
      </c>
      <c r="D170" t="str">
        <f t="shared" si="31"/>
        <v>ca caoCâu hỏi 4</v>
      </c>
      <c r="E170" s="4" t="s">
        <v>268</v>
      </c>
      <c r="F170" t="s">
        <v>140</v>
      </c>
      <c r="G170" s="1"/>
      <c r="H170">
        <f>IF(F170='2. ĐẦU VÀO DỮ LIỆU'!$V$65,-1)+IF(F170='2. ĐẦU VÀO DỮ LIỆU'!$V$66,1)</f>
        <v>-1</v>
      </c>
      <c r="I170" t="str">
        <f t="shared" ref="I170:I171" si="36">CONCATENATE(B170,F170)</f>
        <v>ca caocó</v>
      </c>
    </row>
    <row r="171" spans="1:9">
      <c r="A171" t="s">
        <v>204</v>
      </c>
      <c r="B171" t="s">
        <v>143</v>
      </c>
      <c r="C171" t="s">
        <v>60</v>
      </c>
      <c r="D171" t="str">
        <f t="shared" si="31"/>
        <v>ca caoCâu hỏi 4</v>
      </c>
      <c r="E171" s="4" t="s">
        <v>268</v>
      </c>
      <c r="F171" t="s">
        <v>142</v>
      </c>
      <c r="G171" s="1"/>
      <c r="H171">
        <f>IF(F171='2. ĐẦU VÀO DỮ LIỆU'!$V$65,-1)+IF(F171='2. ĐẦU VÀO DỮ LIỆU'!$V$66,1)</f>
        <v>1</v>
      </c>
      <c r="I171" t="str">
        <f t="shared" si="36"/>
        <v>ca caokhông</v>
      </c>
    </row>
    <row r="172" spans="1:9">
      <c r="A172" t="s">
        <v>204</v>
      </c>
      <c r="B172" t="s">
        <v>146</v>
      </c>
      <c r="C172" t="s">
        <v>60</v>
      </c>
      <c r="D172" t="str">
        <f t="shared" si="31"/>
        <v>cà phêCâu hỏi 4</v>
      </c>
      <c r="E172" s="4" t="s">
        <v>268</v>
      </c>
      <c r="F172" t="s">
        <v>140</v>
      </c>
      <c r="G172" s="1"/>
      <c r="H172">
        <f>IF(F172='2. ĐẦU VÀO DỮ LIỆU'!$V$65,-1)+IF(F172='2. ĐẦU VÀO DỮ LIỆU'!$V$66,1)</f>
        <v>-1</v>
      </c>
      <c r="I172" t="str">
        <f t="shared" ref="I172:I177" si="37">CONCATENATE(B172,F172)</f>
        <v>cà phêcó</v>
      </c>
    </row>
    <row r="173" spans="1:9">
      <c r="A173" t="s">
        <v>204</v>
      </c>
      <c r="B173" t="s">
        <v>146</v>
      </c>
      <c r="C173" t="s">
        <v>60</v>
      </c>
      <c r="D173" t="str">
        <f t="shared" si="31"/>
        <v>cà phêCâu hỏi 4</v>
      </c>
      <c r="E173" s="4" t="s">
        <v>268</v>
      </c>
      <c r="F173" t="s">
        <v>142</v>
      </c>
      <c r="G173" s="1"/>
      <c r="H173">
        <f>IF(F173='2. ĐẦU VÀO DỮ LIỆU'!$V$65,-1)+IF(F173='2. ĐẦU VÀO DỮ LIỆU'!$V$66,1)</f>
        <v>1</v>
      </c>
      <c r="I173" t="str">
        <f t="shared" si="37"/>
        <v>cà phêkhông</v>
      </c>
    </row>
    <row r="174" spans="1:9">
      <c r="A174" t="s">
        <v>204</v>
      </c>
      <c r="B174" t="s">
        <v>147</v>
      </c>
      <c r="C174" t="s">
        <v>60</v>
      </c>
      <c r="D174" t="str">
        <f t="shared" si="31"/>
        <v>chèCâu hỏi 4</v>
      </c>
      <c r="E174" s="4" t="s">
        <v>268</v>
      </c>
      <c r="F174" t="s">
        <v>140</v>
      </c>
      <c r="H174">
        <f>IF(F174='2. ĐẦU VÀO DỮ LIỆU'!$V$65,-1)+IF(F174='2. ĐẦU VÀO DỮ LIỆU'!$V$66,1)</f>
        <v>-1</v>
      </c>
      <c r="I174" t="str">
        <f t="shared" si="37"/>
        <v>chècó</v>
      </c>
    </row>
    <row r="175" spans="1:9">
      <c r="A175" t="s">
        <v>204</v>
      </c>
      <c r="B175" t="s">
        <v>147</v>
      </c>
      <c r="C175" t="s">
        <v>60</v>
      </c>
      <c r="D175" t="str">
        <f t="shared" si="31"/>
        <v>chèCâu hỏi 4</v>
      </c>
      <c r="E175" s="4" t="s">
        <v>268</v>
      </c>
      <c r="F175" t="s">
        <v>142</v>
      </c>
      <c r="H175">
        <f>IF(F175='2. ĐẦU VÀO DỮ LIỆU'!$V$65,-1)+IF(F175='2. ĐẦU VÀO DỮ LIỆU'!$V$66,1)</f>
        <v>1</v>
      </c>
      <c r="I175" t="str">
        <f t="shared" si="37"/>
        <v>chèkhông</v>
      </c>
    </row>
    <row r="176" spans="1:9">
      <c r="A176" t="s">
        <v>204</v>
      </c>
      <c r="B176" t="s">
        <v>141</v>
      </c>
      <c r="C176" t="s">
        <v>60</v>
      </c>
      <c r="D176" t="str">
        <f t="shared" si="31"/>
        <v>chuốiCâu hỏi 4</v>
      </c>
      <c r="E176" s="1" t="s">
        <v>269</v>
      </c>
      <c r="F176" t="s">
        <v>140</v>
      </c>
      <c r="H176">
        <f>IF(F176='2. ĐẦU VÀO DỮ LIỆU'!$V$65,-1)+IF(F176='2. ĐẦU VÀO DỮ LIỆU'!$V$66,1)</f>
        <v>-1</v>
      </c>
      <c r="I176" t="str">
        <f t="shared" si="37"/>
        <v>chuốicó</v>
      </c>
    </row>
    <row r="177" spans="1:9">
      <c r="A177" t="s">
        <v>204</v>
      </c>
      <c r="B177" t="s">
        <v>141</v>
      </c>
      <c r="C177" t="s">
        <v>60</v>
      </c>
      <c r="D177" t="str">
        <f t="shared" si="31"/>
        <v>chuốiCâu hỏi 4</v>
      </c>
      <c r="E177" s="1" t="s">
        <v>269</v>
      </c>
      <c r="F177" t="s">
        <v>142</v>
      </c>
      <c r="H177">
        <f>IF(F177='2. ĐẦU VÀO DỮ LIỆU'!$V$65,-1)+IF(F177='2. ĐẦU VÀO DỮ LIỆU'!$V$66,1)</f>
        <v>1</v>
      </c>
      <c r="I177" t="str">
        <f t="shared" si="37"/>
        <v>chuốikhông</v>
      </c>
    </row>
    <row r="178" spans="1:9" ht="42.75">
      <c r="A178" t="s">
        <v>204</v>
      </c>
      <c r="B178" t="s">
        <v>143</v>
      </c>
      <c r="C178" t="s">
        <v>61</v>
      </c>
      <c r="D178" t="str">
        <f t="shared" si="31"/>
        <v>ca caoCâu hỏi 5</v>
      </c>
      <c r="E178" s="4" t="s">
        <v>270</v>
      </c>
      <c r="F178" t="s">
        <v>140</v>
      </c>
      <c r="H178">
        <f>IF(F178='2. ĐẦU VÀO DỮ LIỆU'!$V$65,-1)+IF(F178='2. ĐẦU VÀO DỮ LIỆU'!$V$66,1)</f>
        <v>-1</v>
      </c>
      <c r="I178" t="str">
        <f t="shared" ref="I178:I179" si="38">CONCATENATE(B178,F178)</f>
        <v>ca caocó</v>
      </c>
    </row>
    <row r="179" spans="1:9" ht="42.75">
      <c r="A179" t="s">
        <v>204</v>
      </c>
      <c r="B179" t="s">
        <v>143</v>
      </c>
      <c r="C179" t="s">
        <v>61</v>
      </c>
      <c r="D179" t="str">
        <f t="shared" si="31"/>
        <v>ca caoCâu hỏi 5</v>
      </c>
      <c r="E179" s="4" t="s">
        <v>270</v>
      </c>
      <c r="F179" t="s">
        <v>142</v>
      </c>
      <c r="H179">
        <f>IF(F179='2. ĐẦU VÀO DỮ LIỆU'!$V$65,-1)+IF(F179='2. ĐẦU VÀO DỮ LIỆU'!$V$66,1)</f>
        <v>1</v>
      </c>
      <c r="I179" t="str">
        <f t="shared" si="38"/>
        <v>ca caokhông</v>
      </c>
    </row>
    <row r="180" spans="1:9" ht="42.75">
      <c r="A180" t="s">
        <v>204</v>
      </c>
      <c r="B180" t="s">
        <v>146</v>
      </c>
      <c r="C180" t="s">
        <v>61</v>
      </c>
      <c r="D180" t="str">
        <f t="shared" si="31"/>
        <v>cà phêCâu hỏi 5</v>
      </c>
      <c r="E180" s="4" t="s">
        <v>270</v>
      </c>
      <c r="F180" t="s">
        <v>140</v>
      </c>
      <c r="H180">
        <f>IF(F180='2. ĐẦU VÀO DỮ LIỆU'!$V$65,-1)+IF(F180='2. ĐẦU VÀO DỮ LIỆU'!$V$66,1)</f>
        <v>-1</v>
      </c>
      <c r="I180" t="str">
        <f t="shared" ref="I180:I185" si="39">CONCATENATE(B180,F180)</f>
        <v>cà phêcó</v>
      </c>
    </row>
    <row r="181" spans="1:9" ht="42.75">
      <c r="A181" t="s">
        <v>204</v>
      </c>
      <c r="B181" t="s">
        <v>146</v>
      </c>
      <c r="C181" t="s">
        <v>61</v>
      </c>
      <c r="D181" t="str">
        <f t="shared" si="31"/>
        <v>cà phêCâu hỏi 5</v>
      </c>
      <c r="E181" s="4" t="s">
        <v>270</v>
      </c>
      <c r="F181" t="s">
        <v>142</v>
      </c>
      <c r="H181">
        <f>IF(F181='2. ĐẦU VÀO DỮ LIỆU'!$V$65,-1)+IF(F181='2. ĐẦU VÀO DỮ LIỆU'!$V$66,1)</f>
        <v>1</v>
      </c>
      <c r="I181" t="str">
        <f t="shared" si="39"/>
        <v>cà phêkhông</v>
      </c>
    </row>
    <row r="182" spans="1:9" ht="42.75">
      <c r="A182" t="s">
        <v>204</v>
      </c>
      <c r="B182" t="s">
        <v>147</v>
      </c>
      <c r="C182" t="s">
        <v>61</v>
      </c>
      <c r="D182" t="str">
        <f t="shared" si="31"/>
        <v>chèCâu hỏi 5</v>
      </c>
      <c r="E182" s="4" t="s">
        <v>270</v>
      </c>
      <c r="F182" t="s">
        <v>140</v>
      </c>
      <c r="H182">
        <f>IF(F182='2. ĐẦU VÀO DỮ LIỆU'!$V$65,-1)+IF(F182='2. ĐẦU VÀO DỮ LIỆU'!$V$66,1)</f>
        <v>-1</v>
      </c>
      <c r="I182" t="str">
        <f t="shared" si="39"/>
        <v>chècó</v>
      </c>
    </row>
    <row r="183" spans="1:9" ht="42.75">
      <c r="A183" t="s">
        <v>204</v>
      </c>
      <c r="B183" t="s">
        <v>147</v>
      </c>
      <c r="C183" t="s">
        <v>61</v>
      </c>
      <c r="D183" t="str">
        <f t="shared" si="31"/>
        <v>chèCâu hỏi 5</v>
      </c>
      <c r="E183" s="4" t="s">
        <v>270</v>
      </c>
      <c r="F183" t="s">
        <v>142</v>
      </c>
      <c r="H183">
        <f>IF(F183='2. ĐẦU VÀO DỮ LIỆU'!$V$65,-1)+IF(F183='2. ĐẦU VÀO DỮ LIỆU'!$V$66,1)</f>
        <v>1</v>
      </c>
      <c r="I183" t="str">
        <f t="shared" si="39"/>
        <v>chèkhông</v>
      </c>
    </row>
    <row r="184" spans="1:9" ht="42.75">
      <c r="A184" t="s">
        <v>204</v>
      </c>
      <c r="B184" t="s">
        <v>141</v>
      </c>
      <c r="C184" t="s">
        <v>61</v>
      </c>
      <c r="D184" t="str">
        <f t="shared" si="31"/>
        <v>chuốiCâu hỏi 5</v>
      </c>
      <c r="E184" s="1" t="s">
        <v>271</v>
      </c>
      <c r="F184" t="s">
        <v>140</v>
      </c>
      <c r="H184">
        <f>IF(F184='2. ĐẦU VÀO DỮ LIỆU'!$V$65,-1)+IF(F184='2. ĐẦU VÀO DỮ LIỆU'!$V$66,1)</f>
        <v>-1</v>
      </c>
      <c r="I184" t="str">
        <f t="shared" si="39"/>
        <v>chuốicó</v>
      </c>
    </row>
    <row r="185" spans="1:9" ht="42.75">
      <c r="A185" t="s">
        <v>204</v>
      </c>
      <c r="B185" t="s">
        <v>141</v>
      </c>
      <c r="C185" t="s">
        <v>61</v>
      </c>
      <c r="D185" t="str">
        <f t="shared" si="31"/>
        <v>chuốiCâu hỏi 5</v>
      </c>
      <c r="E185" s="1" t="s">
        <v>271</v>
      </c>
      <c r="F185" t="s">
        <v>142</v>
      </c>
      <c r="H185">
        <f>IF(F185='2. ĐẦU VÀO DỮ LIỆU'!$V$65,-1)+IF(F185='2. ĐẦU VÀO DỮ LIỆU'!$V$66,1)</f>
        <v>1</v>
      </c>
      <c r="I185" t="str">
        <f t="shared" si="39"/>
        <v>chuốikhông</v>
      </c>
    </row>
    <row r="186" spans="1:9" ht="28.5">
      <c r="A186" t="s">
        <v>204</v>
      </c>
      <c r="B186" t="s">
        <v>143</v>
      </c>
      <c r="C186" t="s">
        <v>62</v>
      </c>
      <c r="D186" t="str">
        <f t="shared" si="31"/>
        <v>ca caoCâu hỏi 6</v>
      </c>
      <c r="E186" s="3" t="s">
        <v>272</v>
      </c>
      <c r="F186" t="s">
        <v>140</v>
      </c>
      <c r="H186">
        <f>IF(F186='2. ĐẦU VÀO DỮ LIỆU'!$V$65,-1)+IF(F186='2. ĐẦU VÀO DỮ LIỆU'!$V$66,1)</f>
        <v>-1</v>
      </c>
      <c r="I186" t="str">
        <f t="shared" ref="I186:I187" si="40">CONCATENATE(B186,F186)</f>
        <v>ca caocó</v>
      </c>
    </row>
    <row r="187" spans="1:9" ht="28.5">
      <c r="A187" t="s">
        <v>204</v>
      </c>
      <c r="B187" t="s">
        <v>143</v>
      </c>
      <c r="C187" t="s">
        <v>62</v>
      </c>
      <c r="D187" t="str">
        <f t="shared" si="31"/>
        <v>ca caoCâu hỏi 6</v>
      </c>
      <c r="E187" s="3" t="s">
        <v>273</v>
      </c>
      <c r="F187" t="s">
        <v>142</v>
      </c>
      <c r="H187">
        <f>IF(F187='2. ĐẦU VÀO DỮ LIỆU'!$V$65,-1)+IF(F187='2. ĐẦU VÀO DỮ LIỆU'!$V$66,1)</f>
        <v>1</v>
      </c>
      <c r="I187" t="str">
        <f t="shared" si="40"/>
        <v>ca caokhông</v>
      </c>
    </row>
    <row r="188" spans="1:9" ht="28.5">
      <c r="A188" t="s">
        <v>204</v>
      </c>
      <c r="B188" t="s">
        <v>146</v>
      </c>
      <c r="C188" t="s">
        <v>62</v>
      </c>
      <c r="D188" t="str">
        <f t="shared" si="31"/>
        <v>cà phêCâu hỏi 6</v>
      </c>
      <c r="E188" s="3" t="s">
        <v>272</v>
      </c>
      <c r="F188" t="s">
        <v>140</v>
      </c>
      <c r="H188">
        <f>IF(F188='2. ĐẦU VÀO DỮ LIỆU'!$V$65,-1)+IF(F188='2. ĐẦU VÀO DỮ LIỆU'!$V$66,1)</f>
        <v>-1</v>
      </c>
      <c r="I188" t="str">
        <f t="shared" ref="I188:I193" si="41">CONCATENATE(B188,F188)</f>
        <v>cà phêcó</v>
      </c>
    </row>
    <row r="189" spans="1:9" ht="28.5">
      <c r="A189" t="s">
        <v>204</v>
      </c>
      <c r="B189" t="s">
        <v>146</v>
      </c>
      <c r="C189" t="s">
        <v>62</v>
      </c>
      <c r="D189" t="str">
        <f t="shared" si="31"/>
        <v>cà phêCâu hỏi 6</v>
      </c>
      <c r="E189" s="3" t="s">
        <v>273</v>
      </c>
      <c r="F189" t="s">
        <v>142</v>
      </c>
      <c r="H189">
        <f>IF(F189='2. ĐẦU VÀO DỮ LIỆU'!$V$65,-1)+IF(F189='2. ĐẦU VÀO DỮ LIỆU'!$V$66,1)</f>
        <v>1</v>
      </c>
      <c r="I189" t="str">
        <f t="shared" si="41"/>
        <v>cà phêkhông</v>
      </c>
    </row>
    <row r="190" spans="1:9" ht="28.5">
      <c r="A190" t="s">
        <v>204</v>
      </c>
      <c r="B190" t="s">
        <v>147</v>
      </c>
      <c r="C190" t="s">
        <v>62</v>
      </c>
      <c r="D190" t="str">
        <f t="shared" si="31"/>
        <v>chèCâu hỏi 6</v>
      </c>
      <c r="E190" s="3" t="s">
        <v>272</v>
      </c>
      <c r="F190" t="s">
        <v>140</v>
      </c>
      <c r="H190">
        <f>IF(F190='2. ĐẦU VÀO DỮ LIỆU'!$V$65,-1)+IF(F190='2. ĐẦU VÀO DỮ LIỆU'!$V$66,1)</f>
        <v>-1</v>
      </c>
      <c r="I190" t="str">
        <f t="shared" si="41"/>
        <v>chècó</v>
      </c>
    </row>
    <row r="191" spans="1:9" ht="28.5">
      <c r="A191" t="s">
        <v>204</v>
      </c>
      <c r="B191" t="s">
        <v>147</v>
      </c>
      <c r="C191" t="s">
        <v>62</v>
      </c>
      <c r="D191" t="str">
        <f t="shared" si="31"/>
        <v>chèCâu hỏi 6</v>
      </c>
      <c r="E191" s="3" t="s">
        <v>273</v>
      </c>
      <c r="F191" t="s">
        <v>142</v>
      </c>
      <c r="H191">
        <f>IF(F191='2. ĐẦU VÀO DỮ LIỆU'!$V$65,-1)+IF(F191='2. ĐẦU VÀO DỮ LIỆU'!$V$66,1)</f>
        <v>1</v>
      </c>
      <c r="I191" t="str">
        <f t="shared" si="41"/>
        <v>chèkhông</v>
      </c>
    </row>
    <row r="192" spans="1:9" ht="28.5">
      <c r="A192" t="s">
        <v>204</v>
      </c>
      <c r="B192" t="s">
        <v>141</v>
      </c>
      <c r="C192" t="s">
        <v>62</v>
      </c>
      <c r="D192" t="str">
        <f t="shared" si="31"/>
        <v>chuốiCâu hỏi 6</v>
      </c>
      <c r="E192" s="3" t="s">
        <v>272</v>
      </c>
      <c r="F192" t="s">
        <v>140</v>
      </c>
      <c r="H192">
        <f>IF(F192='2. ĐẦU VÀO DỮ LIỆU'!$V$65,-1)+IF(F192='2. ĐẦU VÀO DỮ LIỆU'!$V$66,1)</f>
        <v>-1</v>
      </c>
      <c r="I192" t="str">
        <f t="shared" si="41"/>
        <v>chuốicó</v>
      </c>
    </row>
    <row r="193" spans="1:9" ht="28.5">
      <c r="A193" t="s">
        <v>204</v>
      </c>
      <c r="B193" t="s">
        <v>141</v>
      </c>
      <c r="C193" t="s">
        <v>62</v>
      </c>
      <c r="D193" t="str">
        <f t="shared" si="31"/>
        <v>chuốiCâu hỏi 6</v>
      </c>
      <c r="E193" s="1" t="s">
        <v>273</v>
      </c>
      <c r="F193" t="s">
        <v>142</v>
      </c>
      <c r="H193">
        <f>IF(F193='2. ĐẦU VÀO DỮ LIỆU'!$V$65,-1)+IF(F193='2. ĐẦU VÀO DỮ LIỆU'!$V$66,1)</f>
        <v>1</v>
      </c>
      <c r="I193" t="str">
        <f t="shared" si="41"/>
        <v>chuốikhông</v>
      </c>
    </row>
    <row r="194" spans="1:9" ht="42.75">
      <c r="A194" t="s">
        <v>206</v>
      </c>
      <c r="B194" t="s">
        <v>143</v>
      </c>
      <c r="C194" t="s">
        <v>64</v>
      </c>
      <c r="D194" t="str">
        <f t="shared" si="31"/>
        <v>ca caoCâu hỏi 7</v>
      </c>
      <c r="E194" s="3" t="s">
        <v>274</v>
      </c>
      <c r="F194" t="s">
        <v>140</v>
      </c>
      <c r="H194">
        <f>IF(F194='2. ĐẦU VÀO DỮ LIỆU'!$V$65,-1)+IF(F194='2. ĐẦU VÀO DỮ LIỆU'!$V$66,1)</f>
        <v>-1</v>
      </c>
      <c r="I194" t="str">
        <f t="shared" ref="I194:I195" si="42">CONCATENATE(B194,F194)</f>
        <v>ca caocó</v>
      </c>
    </row>
    <row r="195" spans="1:9" ht="42.75">
      <c r="A195" t="s">
        <v>206</v>
      </c>
      <c r="B195" t="s">
        <v>143</v>
      </c>
      <c r="C195" t="s">
        <v>64</v>
      </c>
      <c r="D195" t="str">
        <f t="shared" ref="D195:D217" si="43">CONCATENATE(B195,C195)</f>
        <v>ca caoCâu hỏi 7</v>
      </c>
      <c r="E195" s="3" t="s">
        <v>274</v>
      </c>
      <c r="F195" t="s">
        <v>142</v>
      </c>
      <c r="H195">
        <f>IF(F195='2. ĐẦU VÀO DỮ LIỆU'!$V$65,-1)+IF(F195='2. ĐẦU VÀO DỮ LIỆU'!$V$66,1)</f>
        <v>1</v>
      </c>
      <c r="I195" t="str">
        <f t="shared" si="42"/>
        <v>ca caokhông</v>
      </c>
    </row>
    <row r="196" spans="1:9" ht="42.75">
      <c r="A196" t="s">
        <v>206</v>
      </c>
      <c r="B196" t="s">
        <v>146</v>
      </c>
      <c r="C196" t="s">
        <v>64</v>
      </c>
      <c r="D196" t="str">
        <f t="shared" si="43"/>
        <v>cà phêCâu hỏi 7</v>
      </c>
      <c r="E196" s="3" t="s">
        <v>274</v>
      </c>
      <c r="F196" t="s">
        <v>140</v>
      </c>
      <c r="H196">
        <f>IF(F196='2. ĐẦU VÀO DỮ LIỆU'!$V$65,-1)+IF(F196='2. ĐẦU VÀO DỮ LIỆU'!$V$66,1)</f>
        <v>-1</v>
      </c>
      <c r="I196" t="str">
        <f t="shared" ref="I196:I201" si="44">CONCATENATE(B196,F196)</f>
        <v>cà phêcó</v>
      </c>
    </row>
    <row r="197" spans="1:9" ht="42.75">
      <c r="A197" t="s">
        <v>206</v>
      </c>
      <c r="B197" t="s">
        <v>146</v>
      </c>
      <c r="C197" t="s">
        <v>64</v>
      </c>
      <c r="D197" t="str">
        <f t="shared" si="43"/>
        <v>cà phêCâu hỏi 7</v>
      </c>
      <c r="E197" s="3" t="s">
        <v>274</v>
      </c>
      <c r="F197" t="s">
        <v>142</v>
      </c>
      <c r="H197">
        <f>IF(F197='2. ĐẦU VÀO DỮ LIỆU'!$V$65,-1)+IF(F197='2. ĐẦU VÀO DỮ LIỆU'!$V$66,1)</f>
        <v>1</v>
      </c>
      <c r="I197" t="str">
        <f t="shared" si="44"/>
        <v>cà phêkhông</v>
      </c>
    </row>
    <row r="198" spans="1:9" ht="42.75">
      <c r="A198" t="s">
        <v>206</v>
      </c>
      <c r="B198" t="s">
        <v>147</v>
      </c>
      <c r="C198" t="s">
        <v>64</v>
      </c>
      <c r="D198" t="str">
        <f t="shared" si="43"/>
        <v>chèCâu hỏi 7</v>
      </c>
      <c r="E198" s="3" t="s">
        <v>274</v>
      </c>
      <c r="F198" t="s">
        <v>140</v>
      </c>
      <c r="H198">
        <f>IF(F198='2. ĐẦU VÀO DỮ LIỆU'!$V$65,-1)+IF(F198='2. ĐẦU VÀO DỮ LIỆU'!$V$66,1)</f>
        <v>-1</v>
      </c>
      <c r="I198" t="str">
        <f t="shared" si="44"/>
        <v>chècó</v>
      </c>
    </row>
    <row r="199" spans="1:9" ht="42.75">
      <c r="A199" t="s">
        <v>206</v>
      </c>
      <c r="B199" t="s">
        <v>147</v>
      </c>
      <c r="C199" t="s">
        <v>64</v>
      </c>
      <c r="D199" t="str">
        <f t="shared" si="43"/>
        <v>chèCâu hỏi 7</v>
      </c>
      <c r="E199" s="3" t="s">
        <v>274</v>
      </c>
      <c r="F199" t="s">
        <v>142</v>
      </c>
      <c r="H199">
        <f>IF(F199='2. ĐẦU VÀO DỮ LIỆU'!$V$65,-1)+IF(F199='2. ĐẦU VÀO DỮ LIỆU'!$V$66,1)</f>
        <v>1</v>
      </c>
      <c r="I199" t="str">
        <f t="shared" si="44"/>
        <v>chèkhông</v>
      </c>
    </row>
    <row r="200" spans="1:9" ht="42.75">
      <c r="A200" t="s">
        <v>206</v>
      </c>
      <c r="B200" t="s">
        <v>141</v>
      </c>
      <c r="C200" t="s">
        <v>64</v>
      </c>
      <c r="D200" t="str">
        <f t="shared" si="43"/>
        <v>chuốiCâu hỏi 7</v>
      </c>
      <c r="E200" s="1" t="s">
        <v>274</v>
      </c>
      <c r="F200" t="s">
        <v>140</v>
      </c>
      <c r="H200">
        <f>IF(F200='2. ĐẦU VÀO DỮ LIỆU'!$V$65,-1)+IF(F200='2. ĐẦU VÀO DỮ LIỆU'!$V$66,1)</f>
        <v>-1</v>
      </c>
      <c r="I200" t="str">
        <f t="shared" si="44"/>
        <v>chuốicó</v>
      </c>
    </row>
    <row r="201" spans="1:9" ht="42.75">
      <c r="A201" t="s">
        <v>206</v>
      </c>
      <c r="B201" t="s">
        <v>141</v>
      </c>
      <c r="C201" t="s">
        <v>64</v>
      </c>
      <c r="D201" t="str">
        <f t="shared" si="43"/>
        <v>chuốiCâu hỏi 7</v>
      </c>
      <c r="E201" s="1" t="s">
        <v>274</v>
      </c>
      <c r="F201" t="s">
        <v>142</v>
      </c>
      <c r="H201">
        <f>IF(F201='2. ĐẦU VÀO DỮ LIỆU'!$V$65,-1)+IF(F201='2. ĐẦU VÀO DỮ LIỆU'!$V$66,1)</f>
        <v>1</v>
      </c>
      <c r="I201" t="str">
        <f t="shared" si="44"/>
        <v>chuốikhông</v>
      </c>
    </row>
    <row r="202" spans="1:9" ht="28.5">
      <c r="A202" t="s">
        <v>206</v>
      </c>
      <c r="B202" t="s">
        <v>143</v>
      </c>
      <c r="C202" t="s">
        <v>65</v>
      </c>
      <c r="D202" t="str">
        <f t="shared" si="43"/>
        <v>ca caoCâu hỏi 8</v>
      </c>
      <c r="E202" s="3" t="s">
        <v>275</v>
      </c>
      <c r="F202" t="s">
        <v>140</v>
      </c>
      <c r="H202">
        <f>IF(F202='2. ĐẦU VÀO DỮ LIỆU'!$V$65,-1)+IF(F202='2. ĐẦU VÀO DỮ LIỆU'!$V$66,1)</f>
        <v>-1</v>
      </c>
      <c r="I202" t="str">
        <f t="shared" ref="I202:I203" si="45">CONCATENATE(B202,F202)</f>
        <v>ca caocó</v>
      </c>
    </row>
    <row r="203" spans="1:9" ht="28.5">
      <c r="A203" t="s">
        <v>206</v>
      </c>
      <c r="B203" t="s">
        <v>143</v>
      </c>
      <c r="C203" t="s">
        <v>65</v>
      </c>
      <c r="D203" t="str">
        <f t="shared" si="43"/>
        <v>ca caoCâu hỏi 8</v>
      </c>
      <c r="E203" s="3" t="s">
        <v>275</v>
      </c>
      <c r="F203" t="s">
        <v>142</v>
      </c>
      <c r="H203">
        <f>IF(F203='2. ĐẦU VÀO DỮ LIỆU'!$V$65,-1)+IF(F203='2. ĐẦU VÀO DỮ LIỆU'!$V$66,1)</f>
        <v>1</v>
      </c>
      <c r="I203" t="str">
        <f t="shared" si="45"/>
        <v>ca caokhông</v>
      </c>
    </row>
    <row r="204" spans="1:9" ht="28.5">
      <c r="A204" t="s">
        <v>206</v>
      </c>
      <c r="B204" t="s">
        <v>146</v>
      </c>
      <c r="C204" t="s">
        <v>65</v>
      </c>
      <c r="D204" t="str">
        <f t="shared" si="43"/>
        <v>cà phêCâu hỏi 8</v>
      </c>
      <c r="E204" s="3" t="s">
        <v>275</v>
      </c>
      <c r="F204" t="s">
        <v>140</v>
      </c>
      <c r="H204">
        <f>IF(F204='2. ĐẦU VÀO DỮ LIỆU'!$V$65,-1)+IF(F204='2. ĐẦU VÀO DỮ LIỆU'!$V$66,1)</f>
        <v>-1</v>
      </c>
      <c r="I204" t="str">
        <f t="shared" ref="I204:I209" si="46">CONCATENATE(B204,F204)</f>
        <v>cà phêcó</v>
      </c>
    </row>
    <row r="205" spans="1:9" ht="28.5">
      <c r="A205" t="s">
        <v>206</v>
      </c>
      <c r="B205" t="s">
        <v>146</v>
      </c>
      <c r="C205" t="s">
        <v>65</v>
      </c>
      <c r="D205" t="str">
        <f t="shared" si="43"/>
        <v>cà phêCâu hỏi 8</v>
      </c>
      <c r="E205" s="3" t="s">
        <v>275</v>
      </c>
      <c r="F205" t="s">
        <v>142</v>
      </c>
      <c r="H205">
        <f>IF(F205='2. ĐẦU VÀO DỮ LIỆU'!$V$65,-1)+IF(F205='2. ĐẦU VÀO DỮ LIỆU'!$V$66,1)</f>
        <v>1</v>
      </c>
      <c r="I205" t="str">
        <f t="shared" si="46"/>
        <v>cà phêkhông</v>
      </c>
    </row>
    <row r="206" spans="1:9" ht="28.5">
      <c r="A206" t="s">
        <v>206</v>
      </c>
      <c r="B206" t="s">
        <v>147</v>
      </c>
      <c r="C206" t="s">
        <v>65</v>
      </c>
      <c r="D206" t="str">
        <f t="shared" si="43"/>
        <v>chèCâu hỏi 8</v>
      </c>
      <c r="E206" s="3" t="s">
        <v>275</v>
      </c>
      <c r="F206" t="s">
        <v>140</v>
      </c>
      <c r="H206">
        <f>IF(F206='2. ĐẦU VÀO DỮ LIỆU'!$V$65,-1)+IF(F206='2. ĐẦU VÀO DỮ LIỆU'!$V$66,1)</f>
        <v>-1</v>
      </c>
      <c r="I206" t="str">
        <f t="shared" si="46"/>
        <v>chècó</v>
      </c>
    </row>
    <row r="207" spans="1:9" ht="28.5">
      <c r="A207" t="s">
        <v>206</v>
      </c>
      <c r="B207" t="s">
        <v>147</v>
      </c>
      <c r="C207" t="s">
        <v>65</v>
      </c>
      <c r="D207" t="str">
        <f t="shared" si="43"/>
        <v>chèCâu hỏi 8</v>
      </c>
      <c r="E207" s="3" t="s">
        <v>275</v>
      </c>
      <c r="F207" t="s">
        <v>142</v>
      </c>
      <c r="H207">
        <f>IF(F207='2. ĐẦU VÀO DỮ LIỆU'!$V$65,-1)+IF(F207='2. ĐẦU VÀO DỮ LIỆU'!$V$66,1)</f>
        <v>1</v>
      </c>
      <c r="I207" t="str">
        <f t="shared" si="46"/>
        <v>chèkhông</v>
      </c>
    </row>
    <row r="208" spans="1:9" ht="28.5">
      <c r="A208" t="s">
        <v>206</v>
      </c>
      <c r="B208" t="s">
        <v>141</v>
      </c>
      <c r="C208" t="s">
        <v>65</v>
      </c>
      <c r="D208" t="str">
        <f t="shared" si="43"/>
        <v>chuốiCâu hỏi 8</v>
      </c>
      <c r="E208" s="1" t="s">
        <v>275</v>
      </c>
      <c r="F208" t="s">
        <v>140</v>
      </c>
      <c r="H208">
        <f>IF(F208='2. ĐẦU VÀO DỮ LIỆU'!$V$65,-1)+IF(F208='2. ĐẦU VÀO DỮ LIỆU'!$V$66,1)</f>
        <v>-1</v>
      </c>
      <c r="I208" t="str">
        <f t="shared" si="46"/>
        <v>chuốicó</v>
      </c>
    </row>
    <row r="209" spans="1:10" ht="28.5">
      <c r="A209" t="s">
        <v>206</v>
      </c>
      <c r="B209" t="s">
        <v>141</v>
      </c>
      <c r="C209" t="s">
        <v>65</v>
      </c>
      <c r="D209" t="str">
        <f t="shared" si="43"/>
        <v>chuốiCâu hỏi 8</v>
      </c>
      <c r="E209" s="1" t="s">
        <v>275</v>
      </c>
      <c r="F209" t="s">
        <v>142</v>
      </c>
      <c r="H209">
        <f>IF(F209='2. ĐẦU VÀO DỮ LIỆU'!$V$65,-1)+IF(F209='2. ĐẦU VÀO DỮ LIỆU'!$V$66,1)</f>
        <v>1</v>
      </c>
      <c r="I209" t="str">
        <f t="shared" si="46"/>
        <v>chuốikhông</v>
      </c>
    </row>
    <row r="210" spans="1:10" ht="28.5">
      <c r="A210" t="s">
        <v>206</v>
      </c>
      <c r="B210" t="s">
        <v>143</v>
      </c>
      <c r="C210" t="s">
        <v>67</v>
      </c>
      <c r="D210" t="str">
        <f t="shared" si="43"/>
        <v>ca caoCâu hỏi 9</v>
      </c>
      <c r="E210" s="4" t="s">
        <v>276</v>
      </c>
      <c r="F210" t="s">
        <v>140</v>
      </c>
      <c r="H210">
        <f>IF(F210='2. ĐẦU VÀO DỮ LIỆU'!$V$65,-1)+IF(F210='2. ĐẦU VÀO DỮ LIỆU'!$V$66,1)</f>
        <v>-1</v>
      </c>
      <c r="I210" t="str">
        <f t="shared" ref="I210:I211" si="47">CONCATENATE(B210,F210)</f>
        <v>ca caocó</v>
      </c>
    </row>
    <row r="211" spans="1:10" ht="28.5">
      <c r="A211" t="s">
        <v>206</v>
      </c>
      <c r="B211" t="s">
        <v>143</v>
      </c>
      <c r="C211" t="s">
        <v>67</v>
      </c>
      <c r="D211" t="str">
        <f t="shared" si="43"/>
        <v>ca caoCâu hỏi 9</v>
      </c>
      <c r="E211" s="4" t="s">
        <v>276</v>
      </c>
      <c r="F211" t="s">
        <v>142</v>
      </c>
      <c r="H211">
        <f>IF(F211='2. ĐẦU VÀO DỮ LIỆU'!$V$65,-1)+IF(F211='2. ĐẦU VÀO DỮ LIỆU'!$V$66,1)</f>
        <v>1</v>
      </c>
      <c r="I211" t="str">
        <f t="shared" si="47"/>
        <v>ca caokhông</v>
      </c>
    </row>
    <row r="212" spans="1:10" ht="28.5">
      <c r="A212" t="s">
        <v>206</v>
      </c>
      <c r="B212" t="s">
        <v>146</v>
      </c>
      <c r="C212" t="s">
        <v>67</v>
      </c>
      <c r="D212" t="str">
        <f t="shared" si="43"/>
        <v>cà phêCâu hỏi 9</v>
      </c>
      <c r="E212" s="4" t="s">
        <v>276</v>
      </c>
      <c r="F212" t="s">
        <v>140</v>
      </c>
      <c r="H212">
        <f>IF(F212='2. ĐẦU VÀO DỮ LIỆU'!$V$65,-1)+IF(F212='2. ĐẦU VÀO DỮ LIỆU'!$V$66,1)</f>
        <v>-1</v>
      </c>
      <c r="I212" t="str">
        <f t="shared" ref="I212:I217" si="48">CONCATENATE(B212,F212)</f>
        <v>cà phêcó</v>
      </c>
    </row>
    <row r="213" spans="1:10" ht="28.5">
      <c r="A213" t="s">
        <v>206</v>
      </c>
      <c r="B213" t="s">
        <v>146</v>
      </c>
      <c r="C213" t="s">
        <v>67</v>
      </c>
      <c r="D213" t="str">
        <f t="shared" si="43"/>
        <v>cà phêCâu hỏi 9</v>
      </c>
      <c r="E213" s="4" t="s">
        <v>276</v>
      </c>
      <c r="F213" t="s">
        <v>142</v>
      </c>
      <c r="H213">
        <f>IF(F213='2. ĐẦU VÀO DỮ LIỆU'!$V$65,-1)+IF(F213='2. ĐẦU VÀO DỮ LIỆU'!$V$66,1)</f>
        <v>1</v>
      </c>
      <c r="I213" t="str">
        <f t="shared" si="48"/>
        <v>cà phêkhông</v>
      </c>
    </row>
    <row r="214" spans="1:10" ht="28.5">
      <c r="A214" t="s">
        <v>206</v>
      </c>
      <c r="B214" t="s">
        <v>147</v>
      </c>
      <c r="C214" t="s">
        <v>67</v>
      </c>
      <c r="D214" t="str">
        <f t="shared" si="43"/>
        <v>chèCâu hỏi 9</v>
      </c>
      <c r="E214" s="4" t="s">
        <v>277</v>
      </c>
      <c r="F214" t="s">
        <v>140</v>
      </c>
      <c r="H214">
        <f>IF(F214='2. ĐẦU VÀO DỮ LIỆU'!$V$65,-1)+IF(F214='2. ĐẦU VÀO DỮ LIỆU'!$V$66,1)</f>
        <v>-1</v>
      </c>
      <c r="I214" t="str">
        <f t="shared" si="48"/>
        <v>chècó</v>
      </c>
    </row>
    <row r="215" spans="1:10" ht="28.5">
      <c r="A215" t="s">
        <v>206</v>
      </c>
      <c r="B215" t="s">
        <v>147</v>
      </c>
      <c r="C215" t="s">
        <v>67</v>
      </c>
      <c r="D215" t="str">
        <f t="shared" si="43"/>
        <v>chèCâu hỏi 9</v>
      </c>
      <c r="E215" s="4" t="s">
        <v>276</v>
      </c>
      <c r="F215" t="s">
        <v>142</v>
      </c>
      <c r="H215">
        <f>IF(F215='2. ĐẦU VÀO DỮ LIỆU'!$V$65,-1)+IF(F215='2. ĐẦU VÀO DỮ LIỆU'!$V$66,1)</f>
        <v>1</v>
      </c>
      <c r="I215" t="str">
        <f t="shared" si="48"/>
        <v>chèkhông</v>
      </c>
    </row>
    <row r="216" spans="1:10" ht="28.5">
      <c r="A216" t="s">
        <v>206</v>
      </c>
      <c r="B216" t="s">
        <v>141</v>
      </c>
      <c r="C216" t="s">
        <v>67</v>
      </c>
      <c r="D216" t="str">
        <f t="shared" si="43"/>
        <v>chuốiCâu hỏi 9</v>
      </c>
      <c r="E216" s="1" t="s">
        <v>278</v>
      </c>
      <c r="F216" t="s">
        <v>140</v>
      </c>
      <c r="H216">
        <f>IF(F216='2. ĐẦU VÀO DỮ LIỆU'!$V$65,-1)+IF(F216='2. ĐẦU VÀO DỮ LIỆU'!$V$66,1)</f>
        <v>-1</v>
      </c>
      <c r="I216" t="str">
        <f t="shared" si="48"/>
        <v>chuốicó</v>
      </c>
    </row>
    <row r="217" spans="1:10" ht="28.5">
      <c r="A217" t="s">
        <v>206</v>
      </c>
      <c r="B217" t="s">
        <v>141</v>
      </c>
      <c r="C217" t="s">
        <v>67</v>
      </c>
      <c r="D217" t="str">
        <f t="shared" si="43"/>
        <v>chuốiCâu hỏi 9</v>
      </c>
      <c r="E217" s="1" t="s">
        <v>278</v>
      </c>
      <c r="F217" t="s">
        <v>142</v>
      </c>
      <c r="H217">
        <f>IF(F217='2. ĐẦU VÀO DỮ LIỆU'!$V$65,-1)+IF(F217='2. ĐẦU VÀO DỮ LIỆU'!$V$66,1)</f>
        <v>1</v>
      </c>
      <c r="I217" t="str">
        <f t="shared" si="48"/>
        <v>chuốikhông</v>
      </c>
    </row>
    <row r="218" spans="1:10" ht="42.75">
      <c r="B218" t="s">
        <v>139</v>
      </c>
      <c r="F218" t="s">
        <v>165</v>
      </c>
      <c r="H218">
        <f>IF(F218='2. ĐẦU VÀO DỮ LIỆU'!$V$65,-1)+IF(F218='2. ĐẦU VÀO DỮ LIỆU'!$V$66,1)</f>
        <v>0</v>
      </c>
      <c r="I218" t="str">
        <f t="shared" ref="I218:I229" si="49">CONCATENATE(B218,F218)</f>
        <v>thông tin chungGiảm thiểu Rủi ro 1</v>
      </c>
      <c r="J218" s="1" t="s">
        <v>210</v>
      </c>
    </row>
    <row r="219" spans="1:10" ht="42.75">
      <c r="B219" t="s">
        <v>139</v>
      </c>
      <c r="F219" t="s">
        <v>169</v>
      </c>
      <c r="H219">
        <f>IF(F219='2. ĐẦU VÀO DỮ LIỆU'!$V$65,-1)+IF(F219='2. ĐẦU VÀO DỮ LIỆU'!$V$66,1)</f>
        <v>0</v>
      </c>
      <c r="I219" t="str">
        <f t="shared" si="49"/>
        <v>thông tin chungGiảm thiểu Rủi ro 2</v>
      </c>
      <c r="J219" s="1" t="s">
        <v>211</v>
      </c>
    </row>
    <row r="220" spans="1:10" ht="28.5">
      <c r="B220" t="s">
        <v>139</v>
      </c>
      <c r="F220" t="s">
        <v>174</v>
      </c>
      <c r="H220">
        <f>IF(F220='2. ĐẦU VÀO DỮ LIỆU'!$V$65,-1)+IF(F220='2. ĐẦU VÀO DỮ LIỆU'!$V$66,1)</f>
        <v>0</v>
      </c>
      <c r="I220" t="str">
        <f t="shared" si="49"/>
        <v>thông tin chungGiảm thiểu Rủi ro 3</v>
      </c>
      <c r="J220" s="1" t="s">
        <v>212</v>
      </c>
    </row>
    <row r="221" spans="1:10" ht="42.75">
      <c r="B221" t="s">
        <v>139</v>
      </c>
      <c r="F221" t="s">
        <v>178</v>
      </c>
      <c r="H221">
        <f>IF(F221='2. ĐẦU VÀO DỮ LIỆU'!$V$65,-1)+IF(F221='2. ĐẦU VÀO DỮ LIỆU'!$V$66,1)</f>
        <v>0</v>
      </c>
      <c r="I221" t="str">
        <f t="shared" si="49"/>
        <v>thông tin chungGiảm thiểu Rủi ro 4</v>
      </c>
      <c r="J221" s="1" t="s">
        <v>233</v>
      </c>
    </row>
    <row r="222" spans="1:10" ht="28.5">
      <c r="B222" t="s">
        <v>139</v>
      </c>
      <c r="F222" t="s">
        <v>181</v>
      </c>
      <c r="H222">
        <f>IF(F222='2. ĐẦU VÀO DỮ LIỆU'!$V$65,-1)+IF(F222='2. ĐẦU VÀO DỮ LIỆU'!$V$66,1)</f>
        <v>0</v>
      </c>
      <c r="I222" t="str">
        <f t="shared" si="49"/>
        <v>thông tin chungGiảm thiểu Rủi ro 5</v>
      </c>
      <c r="J222" s="1" t="s">
        <v>215</v>
      </c>
    </row>
    <row r="223" spans="1:10" ht="28.5">
      <c r="B223" t="s">
        <v>139</v>
      </c>
      <c r="F223" t="s">
        <v>184</v>
      </c>
      <c r="H223">
        <f>IF(F223='2. ĐẦU VÀO DỮ LIỆU'!$V$65,-1)+IF(F223='2. ĐẦU VÀO DỮ LIỆU'!$V$66,1)</f>
        <v>0</v>
      </c>
      <c r="I223" t="str">
        <f t="shared" si="49"/>
        <v>thông tin chungGiảm thiểu Rủi ro 6</v>
      </c>
      <c r="J223" s="1" t="s">
        <v>279</v>
      </c>
    </row>
    <row r="224" spans="1:10">
      <c r="B224" t="s">
        <v>139</v>
      </c>
      <c r="F224" t="s">
        <v>187</v>
      </c>
      <c r="H224">
        <f>IF(F224='2. ĐẦU VÀO DỮ LIỆU'!$V$65,-1)+IF(F224='2. ĐẦU VÀO DỮ LIỆU'!$V$66,1)</f>
        <v>0</v>
      </c>
      <c r="I224" t="str">
        <f t="shared" si="49"/>
        <v>thông tin chungGiảm thiểu Rủi ro 7</v>
      </c>
      <c r="J224" s="1" t="s">
        <v>218</v>
      </c>
    </row>
    <row r="225" spans="2:10">
      <c r="B225" t="s">
        <v>139</v>
      </c>
      <c r="F225" t="s">
        <v>189</v>
      </c>
      <c r="H225">
        <f>IF(F225='2. ĐẦU VÀO DỮ LIỆU'!$V$65,-1)+IF(F225='2. ĐẦU VÀO DỮ LIỆU'!$V$66,1)</f>
        <v>0</v>
      </c>
      <c r="I225" t="str">
        <f t="shared" si="49"/>
        <v>thông tin chungGiảm thiểu Rủi ro 8</v>
      </c>
      <c r="J225" s="1" t="s">
        <v>219</v>
      </c>
    </row>
    <row r="226" spans="2:10" ht="28.5">
      <c r="B226" t="s">
        <v>139</v>
      </c>
      <c r="F226" t="s">
        <v>191</v>
      </c>
      <c r="H226">
        <f>IF(F226='2. ĐẦU VÀO DỮ LIỆU'!$V$65,-1)+IF(F226='2. ĐẦU VÀO DỮ LIỆU'!$V$66,1)</f>
        <v>0</v>
      </c>
      <c r="I226" t="str">
        <f t="shared" si="49"/>
        <v>thông tin chungGiảm thiểu Rủi ro 9</v>
      </c>
      <c r="J226" s="1" t="s">
        <v>220</v>
      </c>
    </row>
    <row r="227" spans="2:10" ht="42.75">
      <c r="B227" t="s">
        <v>139</v>
      </c>
      <c r="F227" t="s">
        <v>192</v>
      </c>
      <c r="H227">
        <f>IF(F227='2. ĐẦU VÀO DỮ LIỆU'!$V$65,-1)+IF(F227='2. ĐẦU VÀO DỮ LIỆU'!$V$66,1)</f>
        <v>0</v>
      </c>
      <c r="I227" t="str">
        <f t="shared" si="49"/>
        <v>thông tin chungGiảm thiểu Rủi ro 10</v>
      </c>
      <c r="J227" s="1" t="s">
        <v>221</v>
      </c>
    </row>
    <row r="228" spans="2:10" ht="28.5">
      <c r="B228" t="s">
        <v>139</v>
      </c>
      <c r="F228" t="s">
        <v>193</v>
      </c>
      <c r="H228">
        <f>IF(F228='2. ĐẦU VÀO DỮ LIỆU'!$V$65,-1)+IF(F228='2. ĐẦU VÀO DỮ LIỆU'!$V$66,1)</f>
        <v>0</v>
      </c>
      <c r="I228" t="str">
        <f t="shared" si="49"/>
        <v>thông tin chungGiảm thiểu Rủi ro 11</v>
      </c>
      <c r="J228" s="1" t="s">
        <v>222</v>
      </c>
    </row>
    <row r="229" spans="2:10" ht="28.5">
      <c r="B229" t="s">
        <v>139</v>
      </c>
      <c r="F229" t="s">
        <v>194</v>
      </c>
      <c r="H229">
        <f>IF(F229='2. ĐẦU VÀO DỮ LIỆU'!$V$65,-1)+IF(F229='2. ĐẦU VÀO DỮ LIỆU'!$V$66,1)</f>
        <v>0</v>
      </c>
      <c r="I229" t="str">
        <f t="shared" si="49"/>
        <v>thông tin chungGiảm thiểu Rủi ro 12</v>
      </c>
      <c r="J229" s="1" t="s">
        <v>223</v>
      </c>
    </row>
  </sheetData>
  <sheetProtection algorithmName="SHA-512" hashValue="PfO11zlM2gqK18UPCtZvHXiFWP70k5qM34ZOEYIy6tyggihsdoY/g5TkGhYiKsNyFhccv+yS5WGntJLONhpJOQ==" saltValue="3QLvIK8daNHjfnESTP1RyA==" spinCount="100000" sheet="1" formatCells="0" formatColumns="0" formatRows="0"/>
  <autoFilter ref="A1:F229" xr:uid="{760DB80A-DAAE-428E-B25D-D9386DF28C4D}"/>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CE0AB-1D98-4224-956E-22C0CEA1A13F}">
  <dimension ref="A1:R271"/>
  <sheetViews>
    <sheetView zoomScale="90" zoomScaleNormal="90" workbookViewId="0">
      <selection activeCell="J17" sqref="J17"/>
    </sheetView>
  </sheetViews>
  <sheetFormatPr defaultColWidth="8.875" defaultRowHeight="14.25"/>
  <cols>
    <col min="1" max="1" width="16.75" bestFit="1" customWidth="1"/>
    <col min="3" max="3" width="15.25" bestFit="1" customWidth="1"/>
    <col min="4" max="4" width="28.25" bestFit="1" customWidth="1"/>
    <col min="5" max="5" width="46.25" style="1" customWidth="1"/>
    <col min="6" max="6" width="14.625" customWidth="1"/>
    <col min="7" max="7" width="37.375" customWidth="1"/>
    <col min="8" max="8" width="23" bestFit="1" customWidth="1"/>
    <col min="9" max="9" width="39.25" customWidth="1"/>
    <col min="10" max="10" width="69.75" style="1" customWidth="1"/>
    <col min="15" max="15" width="32.875" bestFit="1" customWidth="1"/>
    <col min="18" max="18" width="14.25" bestFit="1" customWidth="1"/>
  </cols>
  <sheetData>
    <row r="1" spans="1:18" ht="15.75" thickBot="1">
      <c r="A1" s="8" t="s">
        <v>157</v>
      </c>
      <c r="B1" s="8" t="s">
        <v>196</v>
      </c>
      <c r="C1" s="8" t="s">
        <v>197</v>
      </c>
      <c r="D1" s="9" t="s">
        <v>198</v>
      </c>
      <c r="E1" s="2" t="s">
        <v>199</v>
      </c>
      <c r="F1" s="8" t="s">
        <v>75</v>
      </c>
      <c r="G1" s="9" t="s">
        <v>200</v>
      </c>
      <c r="H1" s="11" t="s">
        <v>201</v>
      </c>
      <c r="I1" s="9" t="s">
        <v>202</v>
      </c>
      <c r="J1" s="2" t="s">
        <v>203</v>
      </c>
    </row>
    <row r="2" spans="1:18" ht="29.25">
      <c r="A2" t="s">
        <v>204</v>
      </c>
      <c r="B2" t="s">
        <v>143</v>
      </c>
      <c r="C2" t="s">
        <v>54</v>
      </c>
      <c r="D2" t="str">
        <f>CONCATENATE(B2,C2)</f>
        <v>ca caoCâu hỏi 1</v>
      </c>
      <c r="E2" s="3" t="s">
        <v>205</v>
      </c>
      <c r="F2" t="s">
        <v>140</v>
      </c>
      <c r="G2" s="1" t="str">
        <f>CONCATENATE(E2,F2)</f>
        <v>Nhiệt độ có thay đổi trong 10 năm gần đây không? có</v>
      </c>
      <c r="H2">
        <f>IF(F2='2. ĐẦU VÀO DỮ LIỆU'!$V$65,-1)+IF(F2='2. ĐẦU VÀO DỮ LIỆU'!$V$66,1)</f>
        <v>-1</v>
      </c>
      <c r="J2"/>
      <c r="R2" s="10" t="s">
        <v>196</v>
      </c>
    </row>
    <row r="3" spans="1:18" ht="28.5">
      <c r="A3" t="s">
        <v>204</v>
      </c>
      <c r="B3" t="s">
        <v>143</v>
      </c>
      <c r="C3" t="s">
        <v>54</v>
      </c>
      <c r="D3" t="str">
        <f t="shared" ref="D3:D66" si="0">CONCATENATE(B3,C3)</f>
        <v>ca caoCâu hỏi 1</v>
      </c>
      <c r="E3" s="3" t="s">
        <v>205</v>
      </c>
      <c r="F3" t="s">
        <v>142</v>
      </c>
      <c r="G3" s="1" t="str">
        <f t="shared" ref="G3:G28" si="1">CONCATENATE(E3,F3)</f>
        <v>Nhiệt độ có thay đổi trong 10 năm gần đây không? không</v>
      </c>
      <c r="H3">
        <f>IF(F3='2. ĐẦU VÀO DỮ LIỆU'!$V$65,-1)+IF(F3='2. ĐẦU VÀO DỮ LIỆU'!$V$66,1)</f>
        <v>1</v>
      </c>
      <c r="J3"/>
      <c r="R3" s="6" t="s">
        <v>139</v>
      </c>
    </row>
    <row r="4" spans="1:18" ht="28.5">
      <c r="A4" t="s">
        <v>204</v>
      </c>
      <c r="B4" t="s">
        <v>146</v>
      </c>
      <c r="C4" t="s">
        <v>54</v>
      </c>
      <c r="D4" t="str">
        <f t="shared" si="0"/>
        <v>cà phêCâu hỏi 1</v>
      </c>
      <c r="E4" s="3" t="s">
        <v>205</v>
      </c>
      <c r="F4" t="s">
        <v>140</v>
      </c>
      <c r="G4" s="1" t="str">
        <f t="shared" si="1"/>
        <v>Nhiệt độ có thay đổi trong 10 năm gần đây không? có</v>
      </c>
      <c r="H4">
        <f>IF(F4='2. ĐẦU VÀO DỮ LIỆU'!$V$65,-1)+IF(F4='2. ĐẦU VÀO DỮ LIỆU'!$V$66,1)</f>
        <v>-1</v>
      </c>
      <c r="J4"/>
      <c r="R4" s="6" t="s">
        <v>141</v>
      </c>
    </row>
    <row r="5" spans="1:18" ht="28.5">
      <c r="A5" t="s">
        <v>204</v>
      </c>
      <c r="B5" t="s">
        <v>146</v>
      </c>
      <c r="C5" t="s">
        <v>54</v>
      </c>
      <c r="D5" t="str">
        <f t="shared" si="0"/>
        <v>cà phêCâu hỏi 1</v>
      </c>
      <c r="E5" s="3" t="s">
        <v>205</v>
      </c>
      <c r="F5" t="s">
        <v>142</v>
      </c>
      <c r="G5" s="1" t="str">
        <f t="shared" si="1"/>
        <v>Nhiệt độ có thay đổi trong 10 năm gần đây không? không</v>
      </c>
      <c r="H5">
        <f>IF(F5='2. ĐẦU VÀO DỮ LIỆU'!$V$65,-1)+IF(F5='2. ĐẦU VÀO DỮ LIỆU'!$V$66,1)</f>
        <v>1</v>
      </c>
      <c r="J5"/>
      <c r="R5" s="6" t="s">
        <v>143</v>
      </c>
    </row>
    <row r="6" spans="1:18" ht="28.5">
      <c r="A6" t="s">
        <v>204</v>
      </c>
      <c r="B6" t="s">
        <v>147</v>
      </c>
      <c r="C6" t="s">
        <v>54</v>
      </c>
      <c r="D6" t="str">
        <f t="shared" si="0"/>
        <v>chèCâu hỏi 1</v>
      </c>
      <c r="E6" s="3" t="s">
        <v>205</v>
      </c>
      <c r="F6" t="s">
        <v>140</v>
      </c>
      <c r="G6" s="1" t="str">
        <f t="shared" si="1"/>
        <v>Nhiệt độ có thay đổi trong 10 năm gần đây không? có</v>
      </c>
      <c r="H6">
        <f>IF(F6='2. ĐẦU VÀO DỮ LIỆU'!$V$65,-1)+IF(F6='2. ĐẦU VÀO DỮ LIỆU'!$V$66,1)</f>
        <v>-1</v>
      </c>
      <c r="J6"/>
      <c r="R6" s="6" t="s">
        <v>146</v>
      </c>
    </row>
    <row r="7" spans="1:18" ht="29.25" thickBot="1">
      <c r="A7" t="s">
        <v>204</v>
      </c>
      <c r="B7" t="s">
        <v>147</v>
      </c>
      <c r="C7" t="s">
        <v>54</v>
      </c>
      <c r="D7" t="str">
        <f t="shared" si="0"/>
        <v>chèCâu hỏi 1</v>
      </c>
      <c r="E7" s="3" t="s">
        <v>205</v>
      </c>
      <c r="F7" t="s">
        <v>142</v>
      </c>
      <c r="G7" s="1" t="str">
        <f t="shared" si="1"/>
        <v>Nhiệt độ có thay đổi trong 10 năm gần đây không? không</v>
      </c>
      <c r="H7">
        <f>IF(F7='2. ĐẦU VÀO DỮ LIỆU'!$V$65,-1)+IF(F7='2. ĐẦU VÀO DỮ LIỆU'!$V$66,1)</f>
        <v>1</v>
      </c>
      <c r="J7"/>
      <c r="R7" s="7" t="s">
        <v>147</v>
      </c>
    </row>
    <row r="8" spans="1:18" ht="28.5">
      <c r="A8" t="s">
        <v>204</v>
      </c>
      <c r="B8" t="s">
        <v>141</v>
      </c>
      <c r="C8" t="s">
        <v>54</v>
      </c>
      <c r="D8" t="str">
        <f t="shared" si="0"/>
        <v>chuốiCâu hỏi 1</v>
      </c>
      <c r="E8" s="1" t="s">
        <v>205</v>
      </c>
      <c r="F8" t="s">
        <v>140</v>
      </c>
      <c r="G8" s="1" t="str">
        <f t="shared" si="1"/>
        <v>Nhiệt độ có thay đổi trong 10 năm gần đây không? có</v>
      </c>
      <c r="H8">
        <f>IF(F8='2. ĐẦU VÀO DỮ LIỆU'!$V$65,-1)+IF(F8='2. ĐẦU VÀO DỮ LIỆU'!$V$66,1)</f>
        <v>-1</v>
      </c>
      <c r="J8"/>
    </row>
    <row r="9" spans="1:18" ht="28.5">
      <c r="A9" t="s">
        <v>204</v>
      </c>
      <c r="B9" t="s">
        <v>141</v>
      </c>
      <c r="C9" t="s">
        <v>54</v>
      </c>
      <c r="D9" t="str">
        <f t="shared" si="0"/>
        <v>chuốiCâu hỏi 1</v>
      </c>
      <c r="E9" s="1" t="s">
        <v>205</v>
      </c>
      <c r="F9" t="s">
        <v>142</v>
      </c>
      <c r="G9" s="1" t="str">
        <f t="shared" si="1"/>
        <v>Nhiệt độ có thay đổi trong 10 năm gần đây không? không</v>
      </c>
      <c r="H9">
        <f>IF(F9='2. ĐẦU VÀO DỮ LIỆU'!$V$65,-1)+IF(F9='2. ĐẦU VÀO DỮ LIỆU'!$V$66,1)</f>
        <v>1</v>
      </c>
      <c r="J9"/>
    </row>
    <row r="10" spans="1:18" ht="28.5">
      <c r="A10" t="s">
        <v>206</v>
      </c>
      <c r="B10" t="s">
        <v>143</v>
      </c>
      <c r="C10" t="s">
        <v>68</v>
      </c>
      <c r="D10" t="str">
        <f t="shared" si="0"/>
        <v>ca caoCâu hỏi 10</v>
      </c>
      <c r="E10" s="3" t="s">
        <v>207</v>
      </c>
      <c r="F10" t="s">
        <v>140</v>
      </c>
      <c r="G10" s="1" t="str">
        <f t="shared" si="1"/>
        <v>Bạn có quan sát thấy hiện tượng hoa và quả rụng nhiều hơn không? có</v>
      </c>
      <c r="H10">
        <f>IF(F10='2. ĐẦU VÀO DỮ LIỆU'!$V$65,-1)+IF(F10='2. ĐẦU VÀO DỮ LIỆU'!$V$66,1)</f>
        <v>-1</v>
      </c>
      <c r="J10"/>
    </row>
    <row r="11" spans="1:18" ht="28.5">
      <c r="A11" t="s">
        <v>206</v>
      </c>
      <c r="B11" t="s">
        <v>143</v>
      </c>
      <c r="C11" t="s">
        <v>68</v>
      </c>
      <c r="D11" t="str">
        <f t="shared" si="0"/>
        <v>ca caoCâu hỏi 10</v>
      </c>
      <c r="E11" s="3" t="s">
        <v>207</v>
      </c>
      <c r="F11" t="s">
        <v>142</v>
      </c>
      <c r="G11" s="1" t="str">
        <f t="shared" si="1"/>
        <v>Bạn có quan sát thấy hiện tượng hoa và quả rụng nhiều hơn không? không</v>
      </c>
      <c r="H11">
        <f>IF(F11='2. ĐẦU VÀO DỮ LIỆU'!$V$65,-1)+IF(F11='2. ĐẦU VÀO DỮ LIỆU'!$V$66,1)</f>
        <v>1</v>
      </c>
      <c r="J11"/>
    </row>
    <row r="12" spans="1:18" ht="28.5">
      <c r="A12" t="s">
        <v>206</v>
      </c>
      <c r="B12" t="s">
        <v>146</v>
      </c>
      <c r="C12" t="s">
        <v>68</v>
      </c>
      <c r="D12" t="str">
        <f t="shared" si="0"/>
        <v>cà phêCâu hỏi 10</v>
      </c>
      <c r="E12" s="3" t="s">
        <v>207</v>
      </c>
      <c r="F12" t="s">
        <v>140</v>
      </c>
      <c r="G12" s="1" t="str">
        <f t="shared" si="1"/>
        <v>Bạn có quan sát thấy hiện tượng hoa và quả rụng nhiều hơn không? có</v>
      </c>
      <c r="H12">
        <f>IF(F12='2. ĐẦU VÀO DỮ LIỆU'!$V$65,-1)+IF(F12='2. ĐẦU VÀO DỮ LIỆU'!$V$66,1)</f>
        <v>-1</v>
      </c>
      <c r="J12"/>
    </row>
    <row r="13" spans="1:18" ht="28.5">
      <c r="A13" t="s">
        <v>206</v>
      </c>
      <c r="B13" t="s">
        <v>146</v>
      </c>
      <c r="C13" t="s">
        <v>68</v>
      </c>
      <c r="D13" t="str">
        <f t="shared" si="0"/>
        <v>cà phêCâu hỏi 10</v>
      </c>
      <c r="E13" s="3" t="s">
        <v>207</v>
      </c>
      <c r="F13" t="s">
        <v>142</v>
      </c>
      <c r="G13" s="1" t="str">
        <f t="shared" si="1"/>
        <v>Bạn có quan sát thấy hiện tượng hoa và quả rụng nhiều hơn không? không</v>
      </c>
      <c r="H13">
        <f>IF(F13='2. ĐẦU VÀO DỮ LIỆU'!$V$65,-1)+IF(F13='2. ĐẦU VÀO DỮ LIỆU'!$V$66,1)</f>
        <v>1</v>
      </c>
      <c r="J13"/>
    </row>
    <row r="14" spans="1:18" ht="28.5">
      <c r="A14" t="s">
        <v>206</v>
      </c>
      <c r="B14" t="s">
        <v>147</v>
      </c>
      <c r="C14" t="s">
        <v>68</v>
      </c>
      <c r="D14" t="str">
        <f t="shared" si="0"/>
        <v>chèCâu hỏi 10</v>
      </c>
      <c r="E14" s="3" t="s">
        <v>207</v>
      </c>
      <c r="F14" t="s">
        <v>140</v>
      </c>
      <c r="G14" s="1" t="str">
        <f t="shared" si="1"/>
        <v>Bạn có quan sát thấy hiện tượng hoa và quả rụng nhiều hơn không? có</v>
      </c>
      <c r="H14">
        <f>IF(F14='2. ĐẦU VÀO DỮ LIỆU'!$V$65,-1)+IF(F14='2. ĐẦU VÀO DỮ LIỆU'!$V$66,1)</f>
        <v>-1</v>
      </c>
      <c r="J14"/>
    </row>
    <row r="15" spans="1:18" ht="28.5">
      <c r="A15" t="s">
        <v>206</v>
      </c>
      <c r="B15" t="s">
        <v>147</v>
      </c>
      <c r="C15" t="s">
        <v>68</v>
      </c>
      <c r="D15" t="str">
        <f t="shared" si="0"/>
        <v>chèCâu hỏi 10</v>
      </c>
      <c r="E15" s="3" t="s">
        <v>207</v>
      </c>
      <c r="F15" t="s">
        <v>142</v>
      </c>
      <c r="G15" s="1" t="str">
        <f t="shared" si="1"/>
        <v>Bạn có quan sát thấy hiện tượng hoa và quả rụng nhiều hơn không? không</v>
      </c>
      <c r="H15">
        <f>IF(F15='2. ĐẦU VÀO DỮ LIỆU'!$V$65,-1)+IF(F15='2. ĐẦU VÀO DỮ LIỆU'!$V$66,1)</f>
        <v>1</v>
      </c>
      <c r="J15"/>
    </row>
    <row r="16" spans="1:18" ht="28.5">
      <c r="A16" t="s">
        <v>206</v>
      </c>
      <c r="B16" t="s">
        <v>141</v>
      </c>
      <c r="C16" t="s">
        <v>68</v>
      </c>
      <c r="D16" t="str">
        <f t="shared" si="0"/>
        <v>chuốiCâu hỏi 10</v>
      </c>
      <c r="E16" s="1" t="s">
        <v>207</v>
      </c>
      <c r="F16" t="s">
        <v>140</v>
      </c>
      <c r="G16" s="1" t="str">
        <f t="shared" si="1"/>
        <v>Bạn có quan sát thấy hiện tượng hoa và quả rụng nhiều hơn không? có</v>
      </c>
      <c r="H16">
        <f>IF(F16='2. ĐẦU VÀO DỮ LIỆU'!$V$65,-1)+IF(F16='2. ĐẦU VÀO DỮ LIỆU'!$V$66,1)</f>
        <v>-1</v>
      </c>
      <c r="J16"/>
    </row>
    <row r="17" spans="1:10" ht="28.5">
      <c r="A17" t="s">
        <v>206</v>
      </c>
      <c r="B17" t="s">
        <v>141</v>
      </c>
      <c r="C17" t="s">
        <v>68</v>
      </c>
      <c r="D17" t="str">
        <f t="shared" si="0"/>
        <v>chuốiCâu hỏi 10</v>
      </c>
      <c r="E17" s="1" t="s">
        <v>207</v>
      </c>
      <c r="F17" t="s">
        <v>142</v>
      </c>
      <c r="G17" s="1" t="str">
        <f t="shared" si="1"/>
        <v>Bạn có quan sát thấy hiện tượng hoa và quả rụng nhiều hơn không? không</v>
      </c>
      <c r="H17">
        <f>IF(F17='2. ĐẦU VÀO DỮ LIỆU'!$V$65,-1)+IF(F17='2. ĐẦU VÀO DỮ LIỆU'!$V$66,1)</f>
        <v>1</v>
      </c>
      <c r="J17"/>
    </row>
    <row r="18" spans="1:10" ht="42.75">
      <c r="A18" t="s">
        <v>206</v>
      </c>
      <c r="B18" t="s">
        <v>143</v>
      </c>
      <c r="C18" t="s">
        <v>69</v>
      </c>
      <c r="D18" t="str">
        <f t="shared" si="0"/>
        <v>ca caoCâu hỏi 11</v>
      </c>
      <c r="E18" s="3" t="s">
        <v>280</v>
      </c>
      <c r="F18" t="s">
        <v>140</v>
      </c>
      <c r="G18" s="1" t="str">
        <f t="shared" si="1"/>
        <v>Bạn có quan sát thấy hiện tượng cây cối rụng lá (rụng lá tự nhiên) nhiều hơn không?có</v>
      </c>
      <c r="H18">
        <f>IF(F18='2. ĐẦU VÀO DỮ LIỆU'!$V$65,-1)+IF(F18='2. ĐẦU VÀO DỮ LIỆU'!$V$66,1)</f>
        <v>-1</v>
      </c>
      <c r="J18"/>
    </row>
    <row r="19" spans="1:10" ht="42.75">
      <c r="A19" t="s">
        <v>206</v>
      </c>
      <c r="B19" t="s">
        <v>143</v>
      </c>
      <c r="C19" t="s">
        <v>69</v>
      </c>
      <c r="D19" t="str">
        <f t="shared" si="0"/>
        <v>ca caoCâu hỏi 11</v>
      </c>
      <c r="E19" s="3" t="s">
        <v>280</v>
      </c>
      <c r="F19" t="s">
        <v>142</v>
      </c>
      <c r="G19" s="1" t="str">
        <f t="shared" si="1"/>
        <v>Bạn có quan sát thấy hiện tượng cây cối rụng lá (rụng lá tự nhiên) nhiều hơn không?không</v>
      </c>
      <c r="H19">
        <f>IF(F19='2. ĐẦU VÀO DỮ LIỆU'!$V$65,-1)+IF(F19='2. ĐẦU VÀO DỮ LIỆU'!$V$66,1)</f>
        <v>1</v>
      </c>
      <c r="J19"/>
    </row>
    <row r="20" spans="1:10" ht="42.75">
      <c r="A20" t="s">
        <v>206</v>
      </c>
      <c r="B20" t="s">
        <v>146</v>
      </c>
      <c r="C20" t="s">
        <v>69</v>
      </c>
      <c r="D20" t="str">
        <f t="shared" si="0"/>
        <v>cà phêCâu hỏi 11</v>
      </c>
      <c r="E20" s="3" t="s">
        <v>280</v>
      </c>
      <c r="F20" t="s">
        <v>140</v>
      </c>
      <c r="G20" s="1" t="str">
        <f t="shared" si="1"/>
        <v>Bạn có quan sát thấy hiện tượng cây cối rụng lá (rụng lá tự nhiên) nhiều hơn không?có</v>
      </c>
      <c r="H20">
        <f>IF(F20='2. ĐẦU VÀO DỮ LIỆU'!$V$65,-1)+IF(F20='2. ĐẦU VÀO DỮ LIỆU'!$V$66,1)</f>
        <v>-1</v>
      </c>
      <c r="J20"/>
    </row>
    <row r="21" spans="1:10" ht="42.75">
      <c r="A21" t="s">
        <v>206</v>
      </c>
      <c r="B21" t="s">
        <v>146</v>
      </c>
      <c r="C21" t="s">
        <v>69</v>
      </c>
      <c r="D21" t="str">
        <f t="shared" si="0"/>
        <v>cà phêCâu hỏi 11</v>
      </c>
      <c r="E21" s="3" t="s">
        <v>280</v>
      </c>
      <c r="F21" t="s">
        <v>142</v>
      </c>
      <c r="G21" s="1" t="str">
        <f t="shared" si="1"/>
        <v>Bạn có quan sát thấy hiện tượng cây cối rụng lá (rụng lá tự nhiên) nhiều hơn không?không</v>
      </c>
      <c r="H21">
        <f>IF(F21='2. ĐẦU VÀO DỮ LIỆU'!$V$65,-1)+IF(F21='2. ĐẦU VÀO DỮ LIỆU'!$V$66,1)</f>
        <v>1</v>
      </c>
      <c r="J21"/>
    </row>
    <row r="22" spans="1:10" ht="42.75">
      <c r="A22" t="s">
        <v>206</v>
      </c>
      <c r="B22" t="s">
        <v>147</v>
      </c>
      <c r="C22" t="s">
        <v>69</v>
      </c>
      <c r="D22" t="str">
        <f t="shared" si="0"/>
        <v>chèCâu hỏi 11</v>
      </c>
      <c r="E22" s="3" t="s">
        <v>280</v>
      </c>
      <c r="F22" t="s">
        <v>140</v>
      </c>
      <c r="G22" s="1" t="str">
        <f t="shared" si="1"/>
        <v>Bạn có quan sát thấy hiện tượng cây cối rụng lá (rụng lá tự nhiên) nhiều hơn không?có</v>
      </c>
      <c r="H22">
        <f>IF(F22='2. ĐẦU VÀO DỮ LIỆU'!$V$65,-1)+IF(F22='2. ĐẦU VÀO DỮ LIỆU'!$V$66,1)</f>
        <v>-1</v>
      </c>
      <c r="J22"/>
    </row>
    <row r="23" spans="1:10" ht="42.75">
      <c r="A23" t="s">
        <v>206</v>
      </c>
      <c r="B23" t="s">
        <v>147</v>
      </c>
      <c r="C23" t="s">
        <v>69</v>
      </c>
      <c r="D23" t="str">
        <f t="shared" si="0"/>
        <v>chèCâu hỏi 11</v>
      </c>
      <c r="E23" s="3" t="s">
        <v>280</v>
      </c>
      <c r="F23" t="s">
        <v>142</v>
      </c>
      <c r="G23" s="1" t="str">
        <f t="shared" si="1"/>
        <v>Bạn có quan sát thấy hiện tượng cây cối rụng lá (rụng lá tự nhiên) nhiều hơn không?không</v>
      </c>
      <c r="H23">
        <f>IF(F23='2. ĐẦU VÀO DỮ LIỆU'!$V$65,-1)+IF(F23='2. ĐẦU VÀO DỮ LIỆU'!$V$66,1)</f>
        <v>1</v>
      </c>
      <c r="J23"/>
    </row>
    <row r="24" spans="1:10" ht="42.75">
      <c r="A24" t="s">
        <v>206</v>
      </c>
      <c r="B24" t="s">
        <v>141</v>
      </c>
      <c r="C24" t="s">
        <v>69</v>
      </c>
      <c r="D24" t="str">
        <f t="shared" si="0"/>
        <v>chuốiCâu hỏi 11</v>
      </c>
      <c r="E24" s="1" t="s">
        <v>280</v>
      </c>
      <c r="F24" t="s">
        <v>140</v>
      </c>
      <c r="G24" s="1" t="str">
        <f t="shared" si="1"/>
        <v>Bạn có quan sát thấy hiện tượng cây cối rụng lá (rụng lá tự nhiên) nhiều hơn không?có</v>
      </c>
      <c r="H24">
        <f>IF(F24='2. ĐẦU VÀO DỮ LIỆU'!$V$65,-1)+IF(F24='2. ĐẦU VÀO DỮ LIỆU'!$V$66,1)</f>
        <v>-1</v>
      </c>
      <c r="J24"/>
    </row>
    <row r="25" spans="1:10" ht="42.75">
      <c r="A25" t="s">
        <v>206</v>
      </c>
      <c r="B25" t="s">
        <v>141</v>
      </c>
      <c r="C25" t="s">
        <v>69</v>
      </c>
      <c r="D25" t="str">
        <f t="shared" si="0"/>
        <v>chuốiCâu hỏi 11</v>
      </c>
      <c r="E25" s="1" t="s">
        <v>280</v>
      </c>
      <c r="F25" t="s">
        <v>142</v>
      </c>
      <c r="G25" s="1" t="str">
        <f t="shared" si="1"/>
        <v>Bạn có quan sát thấy hiện tượng cây cối rụng lá (rụng lá tự nhiên) nhiều hơn không?không</v>
      </c>
      <c r="H25">
        <f>IF(F25='2. ĐẦU VÀO DỮ LIỆU'!$V$65,-1)+IF(F25='2. ĐẦU VÀO DỮ LIỆU'!$V$66,1)</f>
        <v>1</v>
      </c>
      <c r="J25"/>
    </row>
    <row r="26" spans="1:10" ht="57">
      <c r="A26" t="s">
        <v>206</v>
      </c>
      <c r="B26" t="s">
        <v>143</v>
      </c>
      <c r="C26" t="s">
        <v>70</v>
      </c>
      <c r="D26" t="str">
        <f t="shared" si="0"/>
        <v>ca caoCâu hỏi 12</v>
      </c>
      <c r="E26" s="4" t="s">
        <v>281</v>
      </c>
      <c r="F26" t="s">
        <v>140</v>
      </c>
      <c r="G26" s="1" t="str">
        <f t="shared" si="1"/>
        <v xml:space="preserve"> Trong 5 - 10 năm gần đây, thiệt hại trong hệ thống sản xuất (trong trang trại) do sâu hại và dịch bệnh gây ra có gia tăng không? có</v>
      </c>
      <c r="H26">
        <f>IF(F26='2. ĐẦU VÀO DỮ LIỆU'!$V$65,-1)+IF(F26='2. ĐẦU VÀO DỮ LIỆU'!$V$66,1)</f>
        <v>-1</v>
      </c>
      <c r="J26"/>
    </row>
    <row r="27" spans="1:10" ht="57">
      <c r="A27" t="s">
        <v>206</v>
      </c>
      <c r="B27" t="s">
        <v>143</v>
      </c>
      <c r="C27" t="s">
        <v>70</v>
      </c>
      <c r="D27" t="str">
        <f t="shared" si="0"/>
        <v>ca caoCâu hỏi 12</v>
      </c>
      <c r="E27" s="4" t="s">
        <v>281</v>
      </c>
      <c r="F27" t="s">
        <v>142</v>
      </c>
      <c r="G27" s="1" t="str">
        <f t="shared" si="1"/>
        <v xml:space="preserve"> Trong 5 - 10 năm gần đây, thiệt hại trong hệ thống sản xuất (trong trang trại) do sâu hại và dịch bệnh gây ra có gia tăng không? không</v>
      </c>
      <c r="H27">
        <f>IF(F27='2. ĐẦU VÀO DỮ LIỆU'!$V$65,-1)+IF(F27='2. ĐẦU VÀO DỮ LIỆU'!$V$66,1)</f>
        <v>1</v>
      </c>
      <c r="J27"/>
    </row>
    <row r="28" spans="1:10" ht="57">
      <c r="A28" t="s">
        <v>206</v>
      </c>
      <c r="B28" t="s">
        <v>146</v>
      </c>
      <c r="C28" t="s">
        <v>70</v>
      </c>
      <c r="D28" t="str">
        <f t="shared" si="0"/>
        <v>cà phêCâu hỏi 12</v>
      </c>
      <c r="E28" s="4" t="s">
        <v>281</v>
      </c>
      <c r="F28" t="s">
        <v>140</v>
      </c>
      <c r="G28" s="1" t="str">
        <f t="shared" si="1"/>
        <v xml:space="preserve"> Trong 5 - 10 năm gần đây, thiệt hại trong hệ thống sản xuất (trong trang trại) do sâu hại và dịch bệnh gây ra có gia tăng không? có</v>
      </c>
      <c r="H28">
        <f>IF(F28='2. ĐẦU VÀO DỮ LIỆU'!$V$65,-1)+IF(F28='2. ĐẦU VÀO DỮ LIỆU'!$V$66,1)</f>
        <v>-1</v>
      </c>
      <c r="I28" t="str">
        <f t="shared" ref="I28:I36" si="2">CONCATENATE(B28,F28)</f>
        <v>cà phêcó</v>
      </c>
      <c r="J28" s="1" t="s">
        <v>210</v>
      </c>
    </row>
    <row r="29" spans="1:10" ht="57">
      <c r="A29" t="s">
        <v>206</v>
      </c>
      <c r="B29" t="s">
        <v>146</v>
      </c>
      <c r="C29" t="s">
        <v>70</v>
      </c>
      <c r="D29" t="str">
        <f t="shared" si="0"/>
        <v>cà phêCâu hỏi 12</v>
      </c>
      <c r="E29" s="4" t="s">
        <v>281</v>
      </c>
      <c r="F29" t="s">
        <v>142</v>
      </c>
      <c r="G29" s="1" t="str">
        <f t="shared" ref="G29:G36" si="3">CONCATENATE(E29,F29)</f>
        <v xml:space="preserve"> Trong 5 - 10 năm gần đây, thiệt hại trong hệ thống sản xuất (trong trang trại) do sâu hại và dịch bệnh gây ra có gia tăng không? không</v>
      </c>
      <c r="H29">
        <f>IF(F29='2. ĐẦU VÀO DỮ LIỆU'!$V$65,-1)+IF(F29='2. ĐẦU VÀO DỮ LIỆU'!$V$66,1)</f>
        <v>1</v>
      </c>
      <c r="I29" t="str">
        <f t="shared" si="2"/>
        <v>cà phêkhông</v>
      </c>
      <c r="J29" s="1" t="s">
        <v>211</v>
      </c>
    </row>
    <row r="30" spans="1:10" ht="57">
      <c r="A30" t="s">
        <v>206</v>
      </c>
      <c r="B30" t="s">
        <v>147</v>
      </c>
      <c r="C30" t="s">
        <v>70</v>
      </c>
      <c r="D30" t="str">
        <f t="shared" si="0"/>
        <v>chèCâu hỏi 12</v>
      </c>
      <c r="E30" s="4" t="s">
        <v>281</v>
      </c>
      <c r="F30" t="s">
        <v>140</v>
      </c>
      <c r="G30" s="1" t="str">
        <f t="shared" si="3"/>
        <v xml:space="preserve"> Trong 5 - 10 năm gần đây, thiệt hại trong hệ thống sản xuất (trong trang trại) do sâu hại và dịch bệnh gây ra có gia tăng không? có</v>
      </c>
      <c r="H30">
        <f>IF(F30='2. ĐẦU VÀO DỮ LIỆU'!$V$65,-1)+IF(F30='2. ĐẦU VÀO DỮ LIỆU'!$V$66,1)</f>
        <v>-1</v>
      </c>
      <c r="I30" t="str">
        <f t="shared" si="2"/>
        <v>chècó</v>
      </c>
      <c r="J30" s="1" t="s">
        <v>212</v>
      </c>
    </row>
    <row r="31" spans="1:10" ht="57">
      <c r="A31" t="s">
        <v>206</v>
      </c>
      <c r="B31" t="s">
        <v>147</v>
      </c>
      <c r="C31" t="s">
        <v>70</v>
      </c>
      <c r="D31" t="str">
        <f t="shared" si="0"/>
        <v>chèCâu hỏi 12</v>
      </c>
      <c r="E31" s="4" t="s">
        <v>281</v>
      </c>
      <c r="F31" t="s">
        <v>142</v>
      </c>
      <c r="G31" s="1" t="str">
        <f t="shared" si="3"/>
        <v xml:space="preserve"> Trong 5 - 10 năm gần đây, thiệt hại trong hệ thống sản xuất (trong trang trại) do sâu hại và dịch bệnh gây ra có gia tăng không? không</v>
      </c>
      <c r="H31">
        <f>IF(F31='2. ĐẦU VÀO DỮ LIỆU'!$V$65,-1)+IF(F31='2. ĐẦU VÀO DỮ LIỆU'!$V$66,1)</f>
        <v>1</v>
      </c>
      <c r="I31" t="str">
        <f t="shared" si="2"/>
        <v>chèkhông</v>
      </c>
      <c r="J31" s="1" t="s">
        <v>213</v>
      </c>
    </row>
    <row r="32" spans="1:10" ht="57">
      <c r="A32" t="s">
        <v>206</v>
      </c>
      <c r="B32" t="s">
        <v>141</v>
      </c>
      <c r="C32" t="s">
        <v>70</v>
      </c>
      <c r="D32" t="str">
        <f t="shared" si="0"/>
        <v>chuốiCâu hỏi 12</v>
      </c>
      <c r="E32" s="1" t="s">
        <v>282</v>
      </c>
      <c r="F32" t="s">
        <v>140</v>
      </c>
      <c r="G32" s="1" t="str">
        <f t="shared" si="3"/>
        <v xml:space="preserve"> Trong 5 - 10 năm gần đây, thiệt hại trong hệ thống sản xuất (trong trang trại) do sâu hại và dịch bệnh gây ra có gia tăng không? có</v>
      </c>
      <c r="H32">
        <f>IF(F32='2. ĐẦU VÀO DỮ LIỆU'!$V$65,-1)+IF(F32='2. ĐẦU VÀO DỮ LIỆU'!$V$66,1)</f>
        <v>-1</v>
      </c>
      <c r="I32" t="str">
        <f t="shared" si="2"/>
        <v>chuốicó</v>
      </c>
      <c r="J32" s="1" t="s">
        <v>215</v>
      </c>
    </row>
    <row r="33" spans="1:10" ht="57">
      <c r="A33" t="s">
        <v>206</v>
      </c>
      <c r="B33" t="s">
        <v>141</v>
      </c>
      <c r="C33" t="s">
        <v>70</v>
      </c>
      <c r="D33" t="str">
        <f t="shared" si="0"/>
        <v>chuốiCâu hỏi 12</v>
      </c>
      <c r="E33" s="1" t="s">
        <v>282</v>
      </c>
      <c r="F33" t="s">
        <v>142</v>
      </c>
      <c r="G33" s="1" t="str">
        <f t="shared" si="3"/>
        <v xml:space="preserve"> Trong 5 - 10 năm gần đây, thiệt hại trong hệ thống sản xuất (trong trang trại) do sâu hại và dịch bệnh gây ra có gia tăng không? không</v>
      </c>
      <c r="H33">
        <f>IF(F33='2. ĐẦU VÀO DỮ LIỆU'!$V$65,-1)+IF(F33='2. ĐẦU VÀO DỮ LIỆU'!$V$66,1)</f>
        <v>1</v>
      </c>
      <c r="I33" t="str">
        <f t="shared" si="2"/>
        <v>chuốikhông</v>
      </c>
      <c r="J33" s="1" t="s">
        <v>216</v>
      </c>
    </row>
    <row r="34" spans="1:10" ht="42.75">
      <c r="A34" t="s">
        <v>206</v>
      </c>
      <c r="B34" t="s">
        <v>143</v>
      </c>
      <c r="C34" t="s">
        <v>71</v>
      </c>
      <c r="D34" t="str">
        <f t="shared" si="0"/>
        <v>ca caoCâu hỏi 13</v>
      </c>
      <c r="E34" s="3" t="s">
        <v>283</v>
      </c>
      <c r="F34" t="s">
        <v>140</v>
      </c>
      <c r="G34" s="1" t="str">
        <f t="shared" si="3"/>
        <v>Năng suất có giảm trong những năm gần đây (5 - 10 năm) do biến đổi khí hậu không? có</v>
      </c>
      <c r="H34">
        <f>IF(F34='2. ĐẦU VÀO DỮ LIỆU'!$V$65,-1)+IF(F34='2. ĐẦU VÀO DỮ LIỆU'!$V$66,1)</f>
        <v>-1</v>
      </c>
      <c r="I34" t="str">
        <f t="shared" si="2"/>
        <v>ca caocó</v>
      </c>
      <c r="J34" s="1" t="s">
        <v>218</v>
      </c>
    </row>
    <row r="35" spans="1:10" ht="42.75">
      <c r="A35" t="s">
        <v>206</v>
      </c>
      <c r="B35" t="s">
        <v>143</v>
      </c>
      <c r="C35" t="s">
        <v>71</v>
      </c>
      <c r="D35" t="str">
        <f t="shared" si="0"/>
        <v>ca caoCâu hỏi 13</v>
      </c>
      <c r="E35" s="3" t="s">
        <v>283</v>
      </c>
      <c r="F35" t="s">
        <v>142</v>
      </c>
      <c r="G35" s="1" t="str">
        <f t="shared" si="3"/>
        <v>Năng suất có giảm trong những năm gần đây (5 - 10 năm) do biến đổi khí hậu không? không</v>
      </c>
      <c r="H35">
        <f>IF(F35='2. ĐẦU VÀO DỮ LIỆU'!$V$65,-1)+IF(F35='2. ĐẦU VÀO DỮ LIỆU'!$V$66,1)</f>
        <v>1</v>
      </c>
      <c r="I35" t="str">
        <f t="shared" si="2"/>
        <v>ca caokhông</v>
      </c>
      <c r="J35" s="1" t="s">
        <v>219</v>
      </c>
    </row>
    <row r="36" spans="1:10" ht="42.75">
      <c r="A36" t="s">
        <v>206</v>
      </c>
      <c r="B36" t="s">
        <v>146</v>
      </c>
      <c r="C36" t="s">
        <v>71</v>
      </c>
      <c r="D36" t="str">
        <f t="shared" si="0"/>
        <v>cà phêCâu hỏi 13</v>
      </c>
      <c r="E36" s="3" t="s">
        <v>283</v>
      </c>
      <c r="F36" t="s">
        <v>140</v>
      </c>
      <c r="G36" s="1" t="str">
        <f t="shared" si="3"/>
        <v>Năng suất có giảm trong những năm gần đây (5 - 10 năm) do biến đổi khí hậu không? có</v>
      </c>
      <c r="H36">
        <f>IF(F36='2. ĐẦU VÀO DỮ LIỆU'!$V$65,-1)+IF(F36='2. ĐẦU VÀO DỮ LIỆU'!$V$66,1)</f>
        <v>-1</v>
      </c>
      <c r="I36" t="str">
        <f t="shared" si="2"/>
        <v>cà phêcó</v>
      </c>
      <c r="J36" s="1" t="s">
        <v>220</v>
      </c>
    </row>
    <row r="37" spans="1:10" ht="42.75">
      <c r="A37" t="s">
        <v>206</v>
      </c>
      <c r="B37" t="s">
        <v>146</v>
      </c>
      <c r="C37" t="s">
        <v>71</v>
      </c>
      <c r="D37" t="str">
        <f t="shared" si="0"/>
        <v>cà phêCâu hỏi 13</v>
      </c>
      <c r="E37" s="3" t="s">
        <v>283</v>
      </c>
      <c r="F37" t="s">
        <v>142</v>
      </c>
      <c r="G37" s="1" t="str">
        <f t="shared" ref="G37:G38" si="4">CONCATENATE(E37,F37)</f>
        <v>Năng suất có giảm trong những năm gần đây (5 - 10 năm) do biến đổi khí hậu không? không</v>
      </c>
      <c r="H37">
        <f>IF(F37='2. ĐẦU VÀO DỮ LIỆU'!$V$65,-1)+IF(F37='2. ĐẦU VÀO DỮ LIỆU'!$V$66,1)</f>
        <v>1</v>
      </c>
      <c r="I37" t="str">
        <f t="shared" ref="I37:I38" si="5">CONCATENATE(B37,F37)</f>
        <v>cà phêkhông</v>
      </c>
      <c r="J37" s="1" t="s">
        <v>220</v>
      </c>
    </row>
    <row r="38" spans="1:10" ht="42.75">
      <c r="A38" t="s">
        <v>206</v>
      </c>
      <c r="B38" t="s">
        <v>147</v>
      </c>
      <c r="C38" t="s">
        <v>71</v>
      </c>
      <c r="D38" t="str">
        <f t="shared" si="0"/>
        <v>chèCâu hỏi 13</v>
      </c>
      <c r="E38" s="3" t="s">
        <v>284</v>
      </c>
      <c r="F38" t="s">
        <v>140</v>
      </c>
      <c r="G38" s="1" t="str">
        <f t="shared" si="4"/>
        <v>Năng suất có giảm trong những năm gần đây (5 - 10 năm) do biến đổi khí hậu không?  có</v>
      </c>
      <c r="H38">
        <f>IF(F38='2. ĐẦU VÀO DỮ LIỆU'!$V$65,-1)+IF(F38='2. ĐẦU VÀO DỮ LIỆU'!$V$66,1)</f>
        <v>-1</v>
      </c>
      <c r="I38" t="str">
        <f t="shared" si="5"/>
        <v>chècó</v>
      </c>
      <c r="J38" s="1" t="s">
        <v>221</v>
      </c>
    </row>
    <row r="39" spans="1:10" ht="42.75">
      <c r="A39" t="s">
        <v>206</v>
      </c>
      <c r="B39" t="s">
        <v>147</v>
      </c>
      <c r="C39" t="s">
        <v>71</v>
      </c>
      <c r="D39" t="str">
        <f t="shared" si="0"/>
        <v>chèCâu hỏi 13</v>
      </c>
      <c r="E39" s="3" t="s">
        <v>283</v>
      </c>
      <c r="F39" t="s">
        <v>142</v>
      </c>
      <c r="G39" s="1" t="str">
        <f>CONCATENATE(E39,F39)</f>
        <v>Năng suất có giảm trong những năm gần đây (5 - 10 năm) do biến đổi khí hậu không? không</v>
      </c>
      <c r="H39">
        <f>IF(F39='2. ĐẦU VÀO DỮ LIỆU'!$V$65,-1)+IF(F39='2. ĐẦU VÀO DỮ LIỆU'!$V$66,1)</f>
        <v>1</v>
      </c>
      <c r="I39" t="str">
        <f>CONCATENATE(B39,F39)</f>
        <v>chèkhông</v>
      </c>
      <c r="J39" s="1" t="s">
        <v>222</v>
      </c>
    </row>
    <row r="40" spans="1:10" ht="42.75">
      <c r="A40" t="s">
        <v>206</v>
      </c>
      <c r="B40" t="s">
        <v>141</v>
      </c>
      <c r="C40" t="s">
        <v>71</v>
      </c>
      <c r="D40" t="str">
        <f t="shared" si="0"/>
        <v>chuốiCâu hỏi 13</v>
      </c>
      <c r="E40" s="1" t="s">
        <v>283</v>
      </c>
      <c r="F40" t="s">
        <v>140</v>
      </c>
      <c r="G40" s="1" t="str">
        <f>CONCATENATE(E40,F40)</f>
        <v>Năng suất có giảm trong những năm gần đây (5 - 10 năm) do biến đổi khí hậu không? có</v>
      </c>
      <c r="H40">
        <f>IF(F40='2. ĐẦU VÀO DỮ LIỆU'!$V$65,-1)+IF(F40='2. ĐẦU VÀO DỮ LIỆU'!$V$66,1)</f>
        <v>-1</v>
      </c>
      <c r="I40" t="str">
        <f>CONCATENATE(B40,F40)</f>
        <v>chuốicó</v>
      </c>
      <c r="J40" s="1" t="s">
        <v>223</v>
      </c>
    </row>
    <row r="41" spans="1:10" ht="42.75">
      <c r="A41" t="s">
        <v>206</v>
      </c>
      <c r="B41" t="s">
        <v>141</v>
      </c>
      <c r="C41" t="s">
        <v>71</v>
      </c>
      <c r="D41" t="str">
        <f t="shared" si="0"/>
        <v>chuốiCâu hỏi 13</v>
      </c>
      <c r="E41" s="1" t="s">
        <v>283</v>
      </c>
      <c r="F41" t="s">
        <v>142</v>
      </c>
      <c r="G41" s="1" t="str">
        <f t="shared" ref="G41:G67" si="6">CONCATENATE(E41,F41)</f>
        <v>Năng suất có giảm trong những năm gần đây (5 - 10 năm) do biến đổi khí hậu không? không</v>
      </c>
      <c r="H41">
        <f>IF(F41='2. ĐẦU VÀO DỮ LIỆU'!$V$65,-1)+IF(F41='2. ĐẦU VÀO DỮ LIỆU'!$V$66,1)</f>
        <v>1</v>
      </c>
      <c r="J41"/>
    </row>
    <row r="42" spans="1:10" ht="71.25">
      <c r="A42" t="s">
        <v>224</v>
      </c>
      <c r="B42" t="s">
        <v>143</v>
      </c>
      <c r="C42" t="s">
        <v>77</v>
      </c>
      <c r="D42" t="str">
        <f t="shared" si="0"/>
        <v>ca caoCâu hỏi 14</v>
      </c>
      <c r="E42" s="3" t="s">
        <v>225</v>
      </c>
      <c r="F42" t="s">
        <v>165</v>
      </c>
      <c r="G42" s="1" t="str">
        <f t="shared" si="6"/>
        <v>Trang trại có bản đồ (có thể là bản vẽ phác thảo) xác định các khu vực sản xuất, khu bảo tồn, hệ thống thủy sinh và các khu vực dễ bị tác động (lũ lụt, khu vực xói mòn, v.v.) không?Giảm thiểu Rủi ro 1</v>
      </c>
      <c r="H42">
        <f>IF(F42='2. ĐẦU VÀO DỮ LIỆU'!$V$65,-1)+IF(F42='2. ĐẦU VÀO DỮ LIỆU'!$V$66,1)</f>
        <v>0</v>
      </c>
      <c r="J42"/>
    </row>
    <row r="43" spans="1:10" ht="71.25">
      <c r="A43" t="s">
        <v>224</v>
      </c>
      <c r="B43" t="s">
        <v>146</v>
      </c>
      <c r="C43" t="s">
        <v>77</v>
      </c>
      <c r="D43" t="str">
        <f t="shared" si="0"/>
        <v>cà phêCâu hỏi 14</v>
      </c>
      <c r="E43" s="3" t="s">
        <v>225</v>
      </c>
      <c r="F43" t="s">
        <v>165</v>
      </c>
      <c r="G43" s="1" t="str">
        <f t="shared" si="6"/>
        <v>Trang trại có bản đồ (có thể là bản vẽ phác thảo) xác định các khu vực sản xuất, khu bảo tồn, hệ thống thủy sinh và các khu vực dễ bị tác động (lũ lụt, khu vực xói mòn, v.v.) không?Giảm thiểu Rủi ro 1</v>
      </c>
      <c r="H43">
        <f>IF(F43='2. ĐẦU VÀO DỮ LIỆU'!$V$65,-1)+IF(F43='2. ĐẦU VÀO DỮ LIỆU'!$V$66,1)</f>
        <v>0</v>
      </c>
      <c r="J43"/>
    </row>
    <row r="44" spans="1:10" ht="71.25">
      <c r="A44" t="s">
        <v>224</v>
      </c>
      <c r="B44" t="s">
        <v>147</v>
      </c>
      <c r="C44" t="s">
        <v>77</v>
      </c>
      <c r="D44" t="str">
        <f t="shared" si="0"/>
        <v>chèCâu hỏi 14</v>
      </c>
      <c r="E44" s="56" t="s">
        <v>225</v>
      </c>
      <c r="F44" t="s">
        <v>165</v>
      </c>
      <c r="G44" s="1" t="str">
        <f t="shared" si="6"/>
        <v>Trang trại có bản đồ (có thể là bản vẽ phác thảo) xác định các khu vực sản xuất, khu bảo tồn, hệ thống thủy sinh và các khu vực dễ bị tác động (lũ lụt, khu vực xói mòn, v.v.) không?Giảm thiểu Rủi ro 1</v>
      </c>
      <c r="H44">
        <f>IF(F44='2. ĐẦU VÀO DỮ LIỆU'!$V$65,-1)+IF(F44='2. ĐẦU VÀO DỮ LIỆU'!$V$66,1)</f>
        <v>0</v>
      </c>
      <c r="J44"/>
    </row>
    <row r="45" spans="1:10" ht="71.25">
      <c r="A45" t="s">
        <v>224</v>
      </c>
      <c r="B45" t="s">
        <v>141</v>
      </c>
      <c r="C45" t="s">
        <v>77</v>
      </c>
      <c r="D45" t="str">
        <f t="shared" si="0"/>
        <v>chuốiCâu hỏi 14</v>
      </c>
      <c r="E45" s="1" t="s">
        <v>225</v>
      </c>
      <c r="F45" t="s">
        <v>165</v>
      </c>
      <c r="G45" s="1" t="str">
        <f t="shared" si="6"/>
        <v>Trang trại có bản đồ (có thể là bản vẽ phác thảo) xác định các khu vực sản xuất, khu bảo tồn, hệ thống thủy sinh và các khu vực dễ bị tác động (lũ lụt, khu vực xói mòn, v.v.) không?Giảm thiểu Rủi ro 1</v>
      </c>
      <c r="H45">
        <f>IF(F45='2. ĐẦU VÀO DỮ LIỆU'!$V$65,-1)+IF(F45='2. ĐẦU VÀO DỮ LIỆU'!$V$66,1)</f>
        <v>0</v>
      </c>
      <c r="J45"/>
    </row>
    <row r="46" spans="1:10" ht="42.75">
      <c r="A46" t="s">
        <v>224</v>
      </c>
      <c r="B46" t="s">
        <v>143</v>
      </c>
      <c r="C46" t="s">
        <v>80</v>
      </c>
      <c r="D46" t="str">
        <f t="shared" si="0"/>
        <v>ca caoCâu hỏi 15</v>
      </c>
      <c r="E46" s="3" t="s">
        <v>228</v>
      </c>
      <c r="F46" t="s">
        <v>169</v>
      </c>
      <c r="G46" s="1" t="str">
        <f t="shared" si="6"/>
        <v>Các rủi ro về khí hậu trong tương lai có được xác định cùng mức độ dễ bị tác động của trang trại không?Giảm thiểu Rủi ro 2</v>
      </c>
      <c r="H46">
        <f>IF(F46='2. ĐẦU VÀO DỮ LIỆU'!$V$65,-1)+IF(F46='2. ĐẦU VÀO DỮ LIỆU'!$V$66,1)</f>
        <v>0</v>
      </c>
      <c r="J46"/>
    </row>
    <row r="47" spans="1:10" ht="42.75">
      <c r="A47" t="s">
        <v>224</v>
      </c>
      <c r="B47" t="s">
        <v>146</v>
      </c>
      <c r="C47" t="s">
        <v>80</v>
      </c>
      <c r="D47" t="str">
        <f t="shared" si="0"/>
        <v>cà phêCâu hỏi 15</v>
      </c>
      <c r="E47" s="3" t="s">
        <v>228</v>
      </c>
      <c r="F47" t="s">
        <v>169</v>
      </c>
      <c r="G47" s="1" t="str">
        <f t="shared" si="6"/>
        <v>Các rủi ro về khí hậu trong tương lai có được xác định cùng mức độ dễ bị tác động của trang trại không?Giảm thiểu Rủi ro 2</v>
      </c>
      <c r="H47">
        <f>IF(F47='2. ĐẦU VÀO DỮ LIỆU'!$V$65,-1)+IF(F47='2. ĐẦU VÀO DỮ LIỆU'!$V$66,1)</f>
        <v>0</v>
      </c>
      <c r="J47"/>
    </row>
    <row r="48" spans="1:10" ht="42.75">
      <c r="A48" t="s">
        <v>224</v>
      </c>
      <c r="B48" t="s">
        <v>147</v>
      </c>
      <c r="C48" t="s">
        <v>80</v>
      </c>
      <c r="D48" t="str">
        <f t="shared" si="0"/>
        <v>chèCâu hỏi 15</v>
      </c>
      <c r="E48" s="56" t="s">
        <v>228</v>
      </c>
      <c r="F48" t="s">
        <v>169</v>
      </c>
      <c r="G48" s="1" t="str">
        <f t="shared" si="6"/>
        <v>Các rủi ro về khí hậu trong tương lai có được xác định cùng mức độ dễ bị tác động của trang trại không?Giảm thiểu Rủi ro 2</v>
      </c>
      <c r="H48">
        <f>IF(F48='2. ĐẦU VÀO DỮ LIỆU'!$V$65,-1)+IF(F48='2. ĐẦU VÀO DỮ LIỆU'!$V$66,1)</f>
        <v>0</v>
      </c>
      <c r="J48"/>
    </row>
    <row r="49" spans="1:10" ht="42.75">
      <c r="A49" t="s">
        <v>224</v>
      </c>
      <c r="B49" t="s">
        <v>141</v>
      </c>
      <c r="C49" t="s">
        <v>80</v>
      </c>
      <c r="D49" t="str">
        <f t="shared" si="0"/>
        <v>chuốiCâu hỏi 15</v>
      </c>
      <c r="E49" s="1" t="s">
        <v>228</v>
      </c>
      <c r="F49" t="s">
        <v>169</v>
      </c>
      <c r="G49" s="1" t="str">
        <f t="shared" si="6"/>
        <v>Các rủi ro về khí hậu trong tương lai có được xác định cùng mức độ dễ bị tác động của trang trại không?Giảm thiểu Rủi ro 2</v>
      </c>
      <c r="H49">
        <f>IF(F49='2. ĐẦU VÀO DỮ LIỆU'!$V$65,-1)+IF(F49='2. ĐẦU VÀO DỮ LIỆU'!$V$66,1)</f>
        <v>0</v>
      </c>
      <c r="J49"/>
    </row>
    <row r="50" spans="1:10" ht="42.75">
      <c r="A50" t="s">
        <v>224</v>
      </c>
      <c r="B50" t="s">
        <v>143</v>
      </c>
      <c r="C50" t="s">
        <v>83</v>
      </c>
      <c r="D50" t="str">
        <f t="shared" si="0"/>
        <v>ca caoCâu hỏi 16</v>
      </c>
      <c r="E50" s="3" t="s">
        <v>230</v>
      </c>
      <c r="F50" t="s">
        <v>174</v>
      </c>
      <c r="G50" s="1" t="str">
        <f t="shared" si="6"/>
        <v>Các biện pháp nông nghiệp có phù hợp để ứng phó với các yếu tố dễ bị khí hậu tác động đã xác định không?Giảm thiểu Rủi ro 3</v>
      </c>
      <c r="H50">
        <f>IF(F50='2. ĐẦU VÀO DỮ LIỆU'!$V$65,-1)+IF(F50='2. ĐẦU VÀO DỮ LIỆU'!$V$66,1)</f>
        <v>0</v>
      </c>
      <c r="J50"/>
    </row>
    <row r="51" spans="1:10" ht="42.75">
      <c r="A51" t="s">
        <v>224</v>
      </c>
      <c r="B51" t="s">
        <v>146</v>
      </c>
      <c r="C51" t="s">
        <v>83</v>
      </c>
      <c r="D51" t="str">
        <f t="shared" si="0"/>
        <v>cà phêCâu hỏi 16</v>
      </c>
      <c r="E51" s="3" t="s">
        <v>230</v>
      </c>
      <c r="F51" t="s">
        <v>174</v>
      </c>
      <c r="G51" s="1" t="str">
        <f t="shared" si="6"/>
        <v>Các biện pháp nông nghiệp có phù hợp để ứng phó với các yếu tố dễ bị khí hậu tác động đã xác định không?Giảm thiểu Rủi ro 3</v>
      </c>
      <c r="H51">
        <f>IF(F51='2. ĐẦU VÀO DỮ LIỆU'!$V$65,-1)+IF(F51='2. ĐẦU VÀO DỮ LIỆU'!$V$66,1)</f>
        <v>0</v>
      </c>
      <c r="J51"/>
    </row>
    <row r="52" spans="1:10" ht="43.5" thickBot="1">
      <c r="A52" t="s">
        <v>224</v>
      </c>
      <c r="B52" t="s">
        <v>147</v>
      </c>
      <c r="C52" t="s">
        <v>83</v>
      </c>
      <c r="D52" t="str">
        <f t="shared" si="0"/>
        <v>chèCâu hỏi 16</v>
      </c>
      <c r="E52" s="3" t="s">
        <v>230</v>
      </c>
      <c r="F52" t="s">
        <v>174</v>
      </c>
      <c r="G52" s="1" t="str">
        <f t="shared" si="6"/>
        <v>Các biện pháp nông nghiệp có phù hợp để ứng phó với các yếu tố dễ bị khí hậu tác động đã xác định không?Giảm thiểu Rủi ro 3</v>
      </c>
      <c r="H52">
        <f>IF(F52='2. ĐẦU VÀO DỮ LIỆU'!$V$65,-1)+IF(F52='2. ĐẦU VÀO DỮ LIỆU'!$V$66,1)</f>
        <v>0</v>
      </c>
      <c r="J52"/>
    </row>
    <row r="53" spans="1:10" ht="43.5" thickBot="1">
      <c r="A53" t="s">
        <v>224</v>
      </c>
      <c r="B53" t="s">
        <v>141</v>
      </c>
      <c r="C53" t="s">
        <v>83</v>
      </c>
      <c r="D53" t="str">
        <f t="shared" si="0"/>
        <v>chuốiCâu hỏi 16</v>
      </c>
      <c r="E53" s="106" t="s">
        <v>230</v>
      </c>
      <c r="F53" t="s">
        <v>174</v>
      </c>
      <c r="G53" s="1" t="str">
        <f t="shared" si="6"/>
        <v>Các biện pháp nông nghiệp có phù hợp để ứng phó với các yếu tố dễ bị khí hậu tác động đã xác định không?Giảm thiểu Rủi ro 3</v>
      </c>
      <c r="H53">
        <f>IF(F53='2. ĐẦU VÀO DỮ LIỆU'!$V$65,-1)+IF(F53='2. ĐẦU VÀO DỮ LIỆU'!$V$66,1)</f>
        <v>0</v>
      </c>
      <c r="J53"/>
    </row>
    <row r="54" spans="1:10" ht="57">
      <c r="A54" t="s">
        <v>224</v>
      </c>
      <c r="B54" t="s">
        <v>143</v>
      </c>
      <c r="C54" t="s">
        <v>86</v>
      </c>
      <c r="D54" t="str">
        <f t="shared" si="0"/>
        <v>ca caoCâu hỏi 17</v>
      </c>
      <c r="E54" s="5" t="s">
        <v>232</v>
      </c>
      <c r="F54" t="s">
        <v>178</v>
      </c>
      <c r="G54" s="1" t="str">
        <f t="shared" si="6"/>
        <v>Có kế hoạch quản lý cây trồng/trang trại tính đến các yếu tố dễ bị khí hậu tác động trong hiện tại và tương lai không?Giảm thiểu Rủi ro 4</v>
      </c>
      <c r="H54">
        <f>IF(F54='2. ĐẦU VÀO DỮ LIỆU'!$V$65,-1)+IF(F54='2. ĐẦU VÀO DỮ LIỆU'!$V$66,1)</f>
        <v>0</v>
      </c>
      <c r="J54"/>
    </row>
    <row r="55" spans="1:10" ht="57">
      <c r="A55" t="s">
        <v>224</v>
      </c>
      <c r="B55" t="s">
        <v>146</v>
      </c>
      <c r="C55" t="s">
        <v>86</v>
      </c>
      <c r="D55" t="str">
        <f t="shared" si="0"/>
        <v>cà phêCâu hỏi 17</v>
      </c>
      <c r="E55" s="56" t="s">
        <v>232</v>
      </c>
      <c r="F55" t="s">
        <v>178</v>
      </c>
      <c r="G55" s="1" t="str">
        <f t="shared" si="6"/>
        <v>Có kế hoạch quản lý cây trồng/trang trại tính đến các yếu tố dễ bị khí hậu tác động trong hiện tại và tương lai không?Giảm thiểu Rủi ro 4</v>
      </c>
      <c r="H55">
        <f>IF(F55='2. ĐẦU VÀO DỮ LIỆU'!$V$65,-1)+IF(F55='2. ĐẦU VÀO DỮ LIỆU'!$V$66,1)</f>
        <v>0</v>
      </c>
      <c r="J55"/>
    </row>
    <row r="56" spans="1:10" ht="57">
      <c r="A56" t="s">
        <v>224</v>
      </c>
      <c r="B56" t="s">
        <v>147</v>
      </c>
      <c r="C56" t="s">
        <v>86</v>
      </c>
      <c r="D56" t="str">
        <f t="shared" si="0"/>
        <v>chèCâu hỏi 17</v>
      </c>
      <c r="E56" s="1" t="s">
        <v>232</v>
      </c>
      <c r="F56" t="s">
        <v>178</v>
      </c>
      <c r="G56" s="1" t="str">
        <f t="shared" si="6"/>
        <v>Có kế hoạch quản lý cây trồng/trang trại tính đến các yếu tố dễ bị khí hậu tác động trong hiện tại và tương lai không?Giảm thiểu Rủi ro 4</v>
      </c>
      <c r="H56">
        <f>IF(F56='2. ĐẦU VÀO DỮ LIỆU'!$V$65,-1)+IF(F56='2. ĐẦU VÀO DỮ LIỆU'!$V$66,1)</f>
        <v>0</v>
      </c>
      <c r="J56"/>
    </row>
    <row r="57" spans="1:10" ht="57">
      <c r="A57" t="s">
        <v>224</v>
      </c>
      <c r="B57" t="s">
        <v>141</v>
      </c>
      <c r="C57" t="s">
        <v>86</v>
      </c>
      <c r="D57" t="str">
        <f t="shared" si="0"/>
        <v>chuốiCâu hỏi 17</v>
      </c>
      <c r="E57" s="1" t="s">
        <v>232</v>
      </c>
      <c r="F57" t="s">
        <v>178</v>
      </c>
      <c r="G57" s="1" t="str">
        <f t="shared" si="6"/>
        <v>Có kế hoạch quản lý cây trồng/trang trại tính đến các yếu tố dễ bị khí hậu tác động trong hiện tại và tương lai không?Giảm thiểu Rủi ro 4</v>
      </c>
      <c r="H57">
        <f>IF(F57='2. ĐẦU VÀO DỮ LIỆU'!$V$65,-1)+IF(F57='2. ĐẦU VÀO DỮ LIỆU'!$V$66,1)</f>
        <v>0</v>
      </c>
      <c r="J57"/>
    </row>
    <row r="58" spans="1:10" ht="28.5">
      <c r="A58" t="s">
        <v>224</v>
      </c>
      <c r="B58" t="s">
        <v>143</v>
      </c>
      <c r="C58" t="s">
        <v>89</v>
      </c>
      <c r="D58" t="str">
        <f t="shared" si="0"/>
        <v>ca caoCâu hỏi 18</v>
      </c>
      <c r="E58" s="3" t="s">
        <v>235</v>
      </c>
      <c r="F58" t="s">
        <v>181</v>
      </c>
      <c r="G58" s="1" t="str">
        <f t="shared" si="6"/>
        <v>Có chiến lược đa dạng hóa thu nhập không? (Ngang/dọc)Giảm thiểu Rủi ro 5</v>
      </c>
      <c r="H58">
        <f>IF(F58='2. ĐẦU VÀO DỮ LIỆU'!$V$65,-1)+IF(F58='2. ĐẦU VÀO DỮ LIỆU'!$V$66,1)</f>
        <v>0</v>
      </c>
      <c r="J58"/>
    </row>
    <row r="59" spans="1:10" ht="28.5">
      <c r="A59" t="s">
        <v>224</v>
      </c>
      <c r="B59" t="s">
        <v>146</v>
      </c>
      <c r="C59" t="s">
        <v>89</v>
      </c>
      <c r="D59" t="str">
        <f t="shared" si="0"/>
        <v>cà phêCâu hỏi 18</v>
      </c>
      <c r="E59" s="56" t="s">
        <v>235</v>
      </c>
      <c r="F59" t="s">
        <v>181</v>
      </c>
      <c r="G59" s="1" t="str">
        <f t="shared" si="6"/>
        <v>Có chiến lược đa dạng hóa thu nhập không? (Ngang/dọc)Giảm thiểu Rủi ro 5</v>
      </c>
      <c r="H59">
        <f>IF(F59='2. ĐẦU VÀO DỮ LIỆU'!$V$65,-1)+IF(F59='2. ĐẦU VÀO DỮ LIỆU'!$V$66,1)</f>
        <v>0</v>
      </c>
      <c r="J59"/>
    </row>
    <row r="60" spans="1:10" ht="28.5">
      <c r="A60" t="s">
        <v>224</v>
      </c>
      <c r="B60" t="s">
        <v>147</v>
      </c>
      <c r="C60" t="s">
        <v>89</v>
      </c>
      <c r="D60" t="str">
        <f t="shared" si="0"/>
        <v>chèCâu hỏi 18</v>
      </c>
      <c r="E60" s="1" t="s">
        <v>235</v>
      </c>
      <c r="F60" t="s">
        <v>181</v>
      </c>
      <c r="G60" s="1" t="str">
        <f t="shared" si="6"/>
        <v>Có chiến lược đa dạng hóa thu nhập không? (Ngang/dọc)Giảm thiểu Rủi ro 5</v>
      </c>
      <c r="H60">
        <f>IF(F60='2. ĐẦU VÀO DỮ LIỆU'!$V$65,-1)+IF(F60='2. ĐẦU VÀO DỮ LIỆU'!$V$66,1)</f>
        <v>0</v>
      </c>
      <c r="J60"/>
    </row>
    <row r="61" spans="1:10" ht="28.5">
      <c r="A61" t="s">
        <v>224</v>
      </c>
      <c r="B61" t="s">
        <v>141</v>
      </c>
      <c r="C61" t="s">
        <v>89</v>
      </c>
      <c r="D61" t="str">
        <f t="shared" si="0"/>
        <v>chuốiCâu hỏi 18</v>
      </c>
      <c r="E61" s="1" t="s">
        <v>235</v>
      </c>
      <c r="F61" t="s">
        <v>181</v>
      </c>
      <c r="G61" s="1" t="str">
        <f t="shared" si="6"/>
        <v>Có chiến lược đa dạng hóa thu nhập không? (Ngang/dọc)Giảm thiểu Rủi ro 5</v>
      </c>
      <c r="H61">
        <f>IF(F61='2. ĐẦU VÀO DỮ LIỆU'!$V$65,-1)+IF(F61='2. ĐẦU VÀO DỮ LIỆU'!$V$66,1)</f>
        <v>0</v>
      </c>
      <c r="J61"/>
    </row>
    <row r="62" spans="1:10" ht="57">
      <c r="A62" t="s">
        <v>224</v>
      </c>
      <c r="B62" t="s">
        <v>143</v>
      </c>
      <c r="C62" t="s">
        <v>92</v>
      </c>
      <c r="D62" t="str">
        <f t="shared" si="0"/>
        <v>ca caoCâu hỏi 19</v>
      </c>
      <c r="E62" s="3" t="s">
        <v>237</v>
      </c>
      <c r="F62" t="s">
        <v>184</v>
      </c>
      <c r="G62" s="1" t="str">
        <f t="shared" si="6"/>
        <v>Trang trại có hồ sơ quản lý hoạt động sản xuất, đầu vào nông nghiệp, dữ liệu thời tiết và những dữ liệu khác khôngGiảm thiểu Rủi ro 6</v>
      </c>
      <c r="H62">
        <f>IF(F62='2. ĐẦU VÀO DỮ LIỆU'!$V$65,-1)+IF(F62='2. ĐẦU VÀO DỮ LIỆU'!$V$66,1)</f>
        <v>0</v>
      </c>
      <c r="J62"/>
    </row>
    <row r="63" spans="1:10" ht="57">
      <c r="A63" t="s">
        <v>224</v>
      </c>
      <c r="B63" t="s">
        <v>146</v>
      </c>
      <c r="C63" t="s">
        <v>92</v>
      </c>
      <c r="D63" t="str">
        <f t="shared" si="0"/>
        <v>cà phêCâu hỏi 19</v>
      </c>
      <c r="E63" s="3" t="s">
        <v>237</v>
      </c>
      <c r="F63" t="s">
        <v>184</v>
      </c>
      <c r="G63" s="1" t="str">
        <f t="shared" si="6"/>
        <v>Trang trại có hồ sơ quản lý hoạt động sản xuất, đầu vào nông nghiệp, dữ liệu thời tiết và những dữ liệu khác khôngGiảm thiểu Rủi ro 6</v>
      </c>
      <c r="H63">
        <f>IF(F63='2. ĐẦU VÀO DỮ LIỆU'!$V$65,-1)+IF(F63='2. ĐẦU VÀO DỮ LIỆU'!$V$66,1)</f>
        <v>0</v>
      </c>
      <c r="J63"/>
    </row>
    <row r="64" spans="1:10" ht="57">
      <c r="A64" t="s">
        <v>224</v>
      </c>
      <c r="B64" t="s">
        <v>147</v>
      </c>
      <c r="C64" t="s">
        <v>92</v>
      </c>
      <c r="D64" t="str">
        <f t="shared" si="0"/>
        <v>chèCâu hỏi 19</v>
      </c>
      <c r="E64" s="56" t="s">
        <v>237</v>
      </c>
      <c r="F64" t="s">
        <v>184</v>
      </c>
      <c r="G64" s="1" t="str">
        <f t="shared" si="6"/>
        <v>Trang trại có hồ sơ quản lý hoạt động sản xuất, đầu vào nông nghiệp, dữ liệu thời tiết và những dữ liệu khác khôngGiảm thiểu Rủi ro 6</v>
      </c>
      <c r="H64">
        <f>IF(F64='2. ĐẦU VÀO DỮ LIỆU'!$V$65,-1)+IF(F64='2. ĐẦU VÀO DỮ LIỆU'!$V$66,1)</f>
        <v>0</v>
      </c>
      <c r="J64"/>
    </row>
    <row r="65" spans="1:10" ht="57">
      <c r="A65" t="s">
        <v>224</v>
      </c>
      <c r="B65" t="s">
        <v>141</v>
      </c>
      <c r="C65" t="s">
        <v>92</v>
      </c>
      <c r="D65" t="str">
        <f t="shared" si="0"/>
        <v>chuốiCâu hỏi 19</v>
      </c>
      <c r="E65" s="1" t="s">
        <v>237</v>
      </c>
      <c r="F65" t="s">
        <v>184</v>
      </c>
      <c r="G65" s="1" t="str">
        <f t="shared" si="6"/>
        <v>Trang trại có hồ sơ quản lý hoạt động sản xuất, đầu vào nông nghiệp, dữ liệu thời tiết và những dữ liệu khác khôngGiảm thiểu Rủi ro 6</v>
      </c>
      <c r="H65">
        <f>IF(F65='2. ĐẦU VÀO DỮ LIỆU'!$V$65,-1)+IF(F65='2. ĐẦU VÀO DỮ LIỆU'!$V$66,1)</f>
        <v>0</v>
      </c>
      <c r="J65"/>
    </row>
    <row r="66" spans="1:10" ht="42.75">
      <c r="A66" t="s">
        <v>204</v>
      </c>
      <c r="B66" t="s">
        <v>143</v>
      </c>
      <c r="C66" t="s">
        <v>56</v>
      </c>
      <c r="D66" t="str">
        <f t="shared" si="0"/>
        <v>ca caoCâu hỏi 2</v>
      </c>
      <c r="E66" s="3" t="s">
        <v>285</v>
      </c>
      <c r="F66" t="s">
        <v>140</v>
      </c>
      <c r="G66" s="1" t="str">
        <f t="shared" si="6"/>
        <v>Trời có mưa thất thường (kiểu mưa có thay đổi) trong những năm gần đây (5 - 10 năm) không? có</v>
      </c>
      <c r="H66">
        <f>IF(F66='2. ĐẦU VÀO DỮ LIỆU'!$V$65,-1)+IF(F66='2. ĐẦU VÀO DỮ LIỆU'!$V$66,1)</f>
        <v>-1</v>
      </c>
      <c r="J66"/>
    </row>
    <row r="67" spans="1:10" ht="42.75">
      <c r="A67" t="s">
        <v>204</v>
      </c>
      <c r="B67" t="s">
        <v>143</v>
      </c>
      <c r="C67" t="s">
        <v>56</v>
      </c>
      <c r="D67" t="str">
        <f t="shared" ref="D67:D130" si="7">CONCATENATE(B67,C67)</f>
        <v>ca caoCâu hỏi 2</v>
      </c>
      <c r="E67" s="3" t="s">
        <v>285</v>
      </c>
      <c r="F67" t="s">
        <v>142</v>
      </c>
      <c r="G67" s="1" t="str">
        <f t="shared" si="6"/>
        <v>Trời có mưa thất thường (kiểu mưa có thay đổi) trong những năm gần đây (5 - 10 năm) không? không</v>
      </c>
      <c r="H67">
        <f>IF(F67='2. ĐẦU VÀO DỮ LIỆU'!$V$65,-1)+IF(F67='2. ĐẦU VÀO DỮ LIỆU'!$V$66,1)</f>
        <v>1</v>
      </c>
      <c r="I67" t="str">
        <f t="shared" ref="I67:I79" si="8">CONCATENATE(B67,F67)</f>
        <v>ca caokhông</v>
      </c>
      <c r="J67" s="1" t="s">
        <v>210</v>
      </c>
    </row>
    <row r="68" spans="1:10" ht="42.75">
      <c r="A68" t="s">
        <v>204</v>
      </c>
      <c r="B68" t="s">
        <v>146</v>
      </c>
      <c r="C68" t="s">
        <v>56</v>
      </c>
      <c r="D68" t="str">
        <f t="shared" si="7"/>
        <v>cà phêCâu hỏi 2</v>
      </c>
      <c r="E68" s="3" t="s">
        <v>285</v>
      </c>
      <c r="F68" t="s">
        <v>140</v>
      </c>
      <c r="G68" s="1" t="str">
        <f t="shared" ref="G68:G79" si="9">CONCATENATE(E68,F68)</f>
        <v>Trời có mưa thất thường (kiểu mưa có thay đổi) trong những năm gần đây (5 - 10 năm) không? có</v>
      </c>
      <c r="H68">
        <f>IF(F68='2. ĐẦU VÀO DỮ LIỆU'!$V$65,-1)+IF(F68='2. ĐẦU VÀO DỮ LIỆU'!$V$66,1)</f>
        <v>-1</v>
      </c>
      <c r="I68" t="str">
        <f t="shared" si="8"/>
        <v>cà phêcó</v>
      </c>
      <c r="J68" s="1" t="s">
        <v>211</v>
      </c>
    </row>
    <row r="69" spans="1:10" ht="42.75">
      <c r="A69" t="s">
        <v>204</v>
      </c>
      <c r="B69" t="s">
        <v>146</v>
      </c>
      <c r="C69" t="s">
        <v>56</v>
      </c>
      <c r="D69" t="str">
        <f t="shared" si="7"/>
        <v>cà phêCâu hỏi 2</v>
      </c>
      <c r="E69" s="3" t="s">
        <v>285</v>
      </c>
      <c r="F69" t="s">
        <v>142</v>
      </c>
      <c r="G69" s="1" t="str">
        <f t="shared" si="9"/>
        <v>Trời có mưa thất thường (kiểu mưa có thay đổi) trong những năm gần đây (5 - 10 năm) không? không</v>
      </c>
      <c r="H69">
        <f>IF(F69='2. ĐẦU VÀO DỮ LIỆU'!$V$65,-1)+IF(F69='2. ĐẦU VÀO DỮ LIỆU'!$V$66,1)</f>
        <v>1</v>
      </c>
      <c r="I69" t="str">
        <f t="shared" si="8"/>
        <v>cà phêkhông</v>
      </c>
      <c r="J69" s="1" t="s">
        <v>212</v>
      </c>
    </row>
    <row r="70" spans="1:10" ht="42.75">
      <c r="A70" t="s">
        <v>204</v>
      </c>
      <c r="B70" t="s">
        <v>147</v>
      </c>
      <c r="C70" t="s">
        <v>56</v>
      </c>
      <c r="D70" t="str">
        <f t="shared" si="7"/>
        <v>chèCâu hỏi 2</v>
      </c>
      <c r="E70" s="3" t="s">
        <v>285</v>
      </c>
      <c r="F70" t="s">
        <v>140</v>
      </c>
      <c r="G70" s="1" t="str">
        <f t="shared" si="9"/>
        <v>Trời có mưa thất thường (kiểu mưa có thay đổi) trong những năm gần đây (5 - 10 năm) không? có</v>
      </c>
      <c r="H70">
        <f>IF(F70='2. ĐẦU VÀO DỮ LIỆU'!$V$65,-1)+IF(F70='2. ĐẦU VÀO DỮ LIỆU'!$V$66,1)</f>
        <v>-1</v>
      </c>
      <c r="I70" t="str">
        <f t="shared" si="8"/>
        <v>chècó</v>
      </c>
      <c r="J70" s="1" t="s">
        <v>213</v>
      </c>
    </row>
    <row r="71" spans="1:10" ht="42.75">
      <c r="A71" t="s">
        <v>204</v>
      </c>
      <c r="B71" t="s">
        <v>147</v>
      </c>
      <c r="C71" t="s">
        <v>56</v>
      </c>
      <c r="D71" t="str">
        <f t="shared" si="7"/>
        <v>chèCâu hỏi 2</v>
      </c>
      <c r="E71" s="3" t="s">
        <v>285</v>
      </c>
      <c r="F71" t="s">
        <v>142</v>
      </c>
      <c r="G71" s="1" t="str">
        <f t="shared" si="9"/>
        <v>Trời có mưa thất thường (kiểu mưa có thay đổi) trong những năm gần đây (5 - 10 năm) không? không</v>
      </c>
      <c r="H71">
        <f>IF(F71='2. ĐẦU VÀO DỮ LIỆU'!$V$65,-1)+IF(F71='2. ĐẦU VÀO DỮ LIỆU'!$V$66,1)</f>
        <v>1</v>
      </c>
      <c r="I71" t="str">
        <f t="shared" si="8"/>
        <v>chèkhông</v>
      </c>
      <c r="J71" s="1" t="s">
        <v>215</v>
      </c>
    </row>
    <row r="72" spans="1:10" ht="42.75">
      <c r="A72" t="s">
        <v>204</v>
      </c>
      <c r="B72" t="s">
        <v>141</v>
      </c>
      <c r="C72" t="s">
        <v>56</v>
      </c>
      <c r="D72" t="str">
        <f t="shared" si="7"/>
        <v>chuốiCâu hỏi 2</v>
      </c>
      <c r="E72" s="1" t="s">
        <v>285</v>
      </c>
      <c r="F72" t="s">
        <v>140</v>
      </c>
      <c r="G72" s="1" t="str">
        <f t="shared" si="9"/>
        <v>Trời có mưa thất thường (kiểu mưa có thay đổi) trong những năm gần đây (5 - 10 năm) không? có</v>
      </c>
      <c r="H72">
        <f>IF(F72='2. ĐẦU VÀO DỮ LIỆU'!$V$65,-1)+IF(F72='2. ĐẦU VÀO DỮ LIỆU'!$V$66,1)</f>
        <v>-1</v>
      </c>
      <c r="I72" t="str">
        <f t="shared" si="8"/>
        <v>chuốicó</v>
      </c>
      <c r="J72" s="1" t="s">
        <v>238</v>
      </c>
    </row>
    <row r="73" spans="1:10" ht="42.75">
      <c r="A73" t="s">
        <v>204</v>
      </c>
      <c r="B73" t="s">
        <v>141</v>
      </c>
      <c r="C73" t="s">
        <v>56</v>
      </c>
      <c r="D73" t="str">
        <f t="shared" si="7"/>
        <v>chuốiCâu hỏi 2</v>
      </c>
      <c r="E73" s="1" t="s">
        <v>285</v>
      </c>
      <c r="F73" t="s">
        <v>142</v>
      </c>
      <c r="G73" s="1" t="str">
        <f t="shared" si="9"/>
        <v>Trời có mưa thất thường (kiểu mưa có thay đổi) trong những năm gần đây (5 - 10 năm) không? không</v>
      </c>
      <c r="H73">
        <f>IF(F73='2. ĐẦU VÀO DỮ LIỆU'!$V$65,-1)+IF(F73='2. ĐẦU VÀO DỮ LIỆU'!$V$66,1)</f>
        <v>1</v>
      </c>
      <c r="I73" t="str">
        <f t="shared" si="8"/>
        <v>chuốikhông</v>
      </c>
      <c r="J73" s="1" t="s">
        <v>218</v>
      </c>
    </row>
    <row r="74" spans="1:10" ht="42.75">
      <c r="A74" t="s">
        <v>224</v>
      </c>
      <c r="B74" t="s">
        <v>143</v>
      </c>
      <c r="C74" t="s">
        <v>98</v>
      </c>
      <c r="D74" t="str">
        <f t="shared" si="7"/>
        <v>ca caoCâu hỏi 20</v>
      </c>
      <c r="E74" s="3" t="s">
        <v>286</v>
      </c>
      <c r="F74" t="s">
        <v>187</v>
      </c>
      <c r="G74" s="1" t="str">
        <f t="shared" si="9"/>
        <v>Bạn có sử dụng cơ sở hạ tầng thu gom nước mưa để phục vụ tưới tiêu và các mục đích khác không?Giảm thiểu Rủi ro 7</v>
      </c>
      <c r="H74">
        <f>IF(F74='2. ĐẦU VÀO DỮ LIỆU'!$V$65,-1)+IF(F74='2. ĐẦU VÀO DỮ LIỆU'!$V$66,1)</f>
        <v>0</v>
      </c>
      <c r="I74" t="str">
        <f t="shared" si="8"/>
        <v>ca caoGiảm thiểu Rủi ro 7</v>
      </c>
      <c r="J74" s="1" t="s">
        <v>219</v>
      </c>
    </row>
    <row r="75" spans="1:10" ht="42.75">
      <c r="A75" t="s">
        <v>224</v>
      </c>
      <c r="B75" t="s">
        <v>146</v>
      </c>
      <c r="C75" t="s">
        <v>98</v>
      </c>
      <c r="D75" t="str">
        <f t="shared" si="7"/>
        <v>cà phêCâu hỏi 20</v>
      </c>
      <c r="E75" s="3" t="s">
        <v>286</v>
      </c>
      <c r="F75" t="s">
        <v>187</v>
      </c>
      <c r="G75" s="1" t="str">
        <f t="shared" si="9"/>
        <v>Bạn có sử dụng cơ sở hạ tầng thu gom nước mưa để phục vụ tưới tiêu và các mục đích khác không?Giảm thiểu Rủi ro 7</v>
      </c>
      <c r="H75">
        <f>IF(F75='2. ĐẦU VÀO DỮ LIỆU'!$V$65,-1)+IF(F75='2. ĐẦU VÀO DỮ LIỆU'!$V$66,1)</f>
        <v>0</v>
      </c>
      <c r="I75" t="str">
        <f t="shared" si="8"/>
        <v>cà phêGiảm thiểu Rủi ro 7</v>
      </c>
      <c r="J75" s="1" t="s">
        <v>220</v>
      </c>
    </row>
    <row r="76" spans="1:10" ht="42.75">
      <c r="A76" t="s">
        <v>224</v>
      </c>
      <c r="B76" t="s">
        <v>147</v>
      </c>
      <c r="C76" t="s">
        <v>98</v>
      </c>
      <c r="D76" t="str">
        <f t="shared" si="7"/>
        <v>chèCâu hỏi 20</v>
      </c>
      <c r="E76" s="3" t="s">
        <v>286</v>
      </c>
      <c r="F76" t="s">
        <v>187</v>
      </c>
      <c r="G76" s="1" t="str">
        <f t="shared" si="9"/>
        <v>Bạn có sử dụng cơ sở hạ tầng thu gom nước mưa để phục vụ tưới tiêu và các mục đích khác không?Giảm thiểu Rủi ro 7</v>
      </c>
      <c r="H76">
        <f>IF(F76='2. ĐẦU VÀO DỮ LIỆU'!$V$65,-1)+IF(F76='2. ĐẦU VÀO DỮ LIỆU'!$V$66,1)</f>
        <v>0</v>
      </c>
      <c r="I76" t="str">
        <f t="shared" si="8"/>
        <v>chèGiảm thiểu Rủi ro 7</v>
      </c>
      <c r="J76" s="1" t="s">
        <v>220</v>
      </c>
    </row>
    <row r="77" spans="1:10" ht="42.75">
      <c r="A77" t="s">
        <v>224</v>
      </c>
      <c r="B77" t="s">
        <v>141</v>
      </c>
      <c r="C77" t="s">
        <v>98</v>
      </c>
      <c r="D77" t="str">
        <f t="shared" si="7"/>
        <v>chuốiCâu hỏi 20</v>
      </c>
      <c r="E77" s="1" t="s">
        <v>286</v>
      </c>
      <c r="F77" t="s">
        <v>187</v>
      </c>
      <c r="G77" s="1" t="str">
        <f t="shared" si="9"/>
        <v>Bạn có sử dụng cơ sở hạ tầng thu gom nước mưa để phục vụ tưới tiêu và các mục đích khác không?Giảm thiểu Rủi ro 7</v>
      </c>
      <c r="H77">
        <f>IF(F77='2. ĐẦU VÀO DỮ LIỆU'!$V$65,-1)+IF(F77='2. ĐẦU VÀO DỮ LIỆU'!$V$66,1)</f>
        <v>0</v>
      </c>
      <c r="I77" t="str">
        <f t="shared" si="8"/>
        <v>chuốiGiảm thiểu Rủi ro 7</v>
      </c>
      <c r="J77" s="1" t="s">
        <v>221</v>
      </c>
    </row>
    <row r="78" spans="1:10" ht="42.75">
      <c r="A78" t="s">
        <v>224</v>
      </c>
      <c r="B78" t="s">
        <v>143</v>
      </c>
      <c r="C78" t="s">
        <v>100</v>
      </c>
      <c r="D78" t="str">
        <f t="shared" si="7"/>
        <v>ca caoCâu hỏi 21</v>
      </c>
      <c r="E78" s="3" t="s">
        <v>244</v>
      </c>
      <c r="F78" t="s">
        <v>189</v>
      </c>
      <c r="G78" s="1" t="str">
        <f t="shared" si="9"/>
        <v>Trang trại của bạn có hệ thống tưới tiêu không? Nếu không áp dụng, hãy bỏ qua hai câu hỏi tiếp theo.Giảm thiểu Rủi ro 8</v>
      </c>
      <c r="H78">
        <f>IF(F78='2. ĐẦU VÀO DỮ LIỆU'!$V$65,-1)+IF(F78='2. ĐẦU VÀO DỮ LIỆU'!$V$66,1)</f>
        <v>0</v>
      </c>
      <c r="I78" t="str">
        <f t="shared" si="8"/>
        <v>ca caoGiảm thiểu Rủi ro 8</v>
      </c>
      <c r="J78" s="1" t="s">
        <v>222</v>
      </c>
    </row>
    <row r="79" spans="1:10" ht="42.75">
      <c r="A79" t="s">
        <v>224</v>
      </c>
      <c r="B79" t="s">
        <v>146</v>
      </c>
      <c r="C79" t="s">
        <v>100</v>
      </c>
      <c r="D79" t="str">
        <f t="shared" si="7"/>
        <v>cà phêCâu hỏi 21</v>
      </c>
      <c r="E79" s="3" t="s">
        <v>244</v>
      </c>
      <c r="F79" t="s">
        <v>189</v>
      </c>
      <c r="G79" s="1" t="str">
        <f t="shared" si="9"/>
        <v>Trang trại của bạn có hệ thống tưới tiêu không? Nếu không áp dụng, hãy bỏ qua hai câu hỏi tiếp theo.Giảm thiểu Rủi ro 8</v>
      </c>
      <c r="H79">
        <f>IF(F79='2. ĐẦU VÀO DỮ LIỆU'!$V$65,-1)+IF(F79='2. ĐẦU VÀO DỮ LIỆU'!$V$66,1)</f>
        <v>0</v>
      </c>
      <c r="I79" t="str">
        <f t="shared" si="8"/>
        <v>cà phêGiảm thiểu Rủi ro 8</v>
      </c>
      <c r="J79" s="1" t="s">
        <v>223</v>
      </c>
    </row>
    <row r="80" spans="1:10" ht="42.75">
      <c r="A80" t="s">
        <v>224</v>
      </c>
      <c r="B80" t="s">
        <v>147</v>
      </c>
      <c r="C80" t="s">
        <v>100</v>
      </c>
      <c r="D80" t="str">
        <f t="shared" si="7"/>
        <v>chèCâu hỏi 21</v>
      </c>
      <c r="E80" t="s">
        <v>244</v>
      </c>
      <c r="F80" t="s">
        <v>189</v>
      </c>
      <c r="G80" s="1" t="str">
        <f t="shared" ref="G80:G106" si="10">CONCATENATE(E80,F80)</f>
        <v>Trang trại của bạn có hệ thống tưới tiêu không? Nếu không áp dụng, hãy bỏ qua hai câu hỏi tiếp theo.Giảm thiểu Rủi ro 8</v>
      </c>
      <c r="H80">
        <f>IF(F80='2. ĐẦU VÀO DỮ LIỆU'!$V$65,-1)+IF(F80='2. ĐẦU VÀO DỮ LIỆU'!$V$66,1)</f>
        <v>0</v>
      </c>
      <c r="J80"/>
    </row>
    <row r="81" spans="1:10" ht="42.75">
      <c r="A81" t="s">
        <v>224</v>
      </c>
      <c r="B81" t="s">
        <v>141</v>
      </c>
      <c r="C81" t="s">
        <v>100</v>
      </c>
      <c r="D81" t="str">
        <f t="shared" si="7"/>
        <v>chuốiCâu hỏi 21</v>
      </c>
      <c r="E81" s="1" t="s">
        <v>244</v>
      </c>
      <c r="F81" t="s">
        <v>189</v>
      </c>
      <c r="G81" s="1" t="str">
        <f t="shared" si="10"/>
        <v>Trang trại của bạn có hệ thống tưới tiêu không? Nếu không áp dụng, hãy bỏ qua hai câu hỏi tiếp theo.Giảm thiểu Rủi ro 8</v>
      </c>
      <c r="H81">
        <f>IF(F81='2. ĐẦU VÀO DỮ LIỆU'!$V$65,-1)+IF(F81='2. ĐẦU VÀO DỮ LIỆU'!$V$66,1)</f>
        <v>0</v>
      </c>
      <c r="J81"/>
    </row>
    <row r="82" spans="1:10" ht="42.75">
      <c r="A82" t="s">
        <v>224</v>
      </c>
      <c r="B82" t="s">
        <v>143</v>
      </c>
      <c r="C82" t="s">
        <v>102</v>
      </c>
      <c r="D82" t="str">
        <f t="shared" si="7"/>
        <v>ca caoCâu hỏi 22</v>
      </c>
      <c r="E82" s="3" t="s">
        <v>287</v>
      </c>
      <c r="F82" t="s">
        <v>191</v>
      </c>
      <c r="G82" s="1" t="str">
        <f t="shared" si="10"/>
        <v>Nếu có thì hệ thống tưới tiêu có được kiểm tra và bảo trì định kỳ để tránh các tình trạng như rò rỉ khôngGiảm thiểu Rủi ro 9</v>
      </c>
      <c r="H82">
        <f>IF(F82='2. ĐẦU VÀO DỮ LIỆU'!$V$65,-1)+IF(F82='2. ĐẦU VÀO DỮ LIỆU'!$V$66,1)</f>
        <v>0</v>
      </c>
      <c r="J82"/>
    </row>
    <row r="83" spans="1:10" ht="42.75">
      <c r="A83" t="s">
        <v>224</v>
      </c>
      <c r="B83" t="s">
        <v>146</v>
      </c>
      <c r="C83" t="s">
        <v>102</v>
      </c>
      <c r="D83" t="str">
        <f t="shared" si="7"/>
        <v>cà phêCâu hỏi 22</v>
      </c>
      <c r="E83" s="3" t="s">
        <v>287</v>
      </c>
      <c r="F83" t="s">
        <v>191</v>
      </c>
      <c r="G83" s="1" t="str">
        <f t="shared" si="10"/>
        <v>Nếu có thì hệ thống tưới tiêu có được kiểm tra và bảo trì định kỳ để tránh các tình trạng như rò rỉ khôngGiảm thiểu Rủi ro 9</v>
      </c>
      <c r="H83">
        <f>IF(F83='2. ĐẦU VÀO DỮ LIỆU'!$V$65,-1)+IF(F83='2. ĐẦU VÀO DỮ LIỆU'!$V$66,1)</f>
        <v>0</v>
      </c>
      <c r="J83"/>
    </row>
    <row r="84" spans="1:10" ht="42.75">
      <c r="A84" t="s">
        <v>224</v>
      </c>
      <c r="B84" t="s">
        <v>147</v>
      </c>
      <c r="C84" t="s">
        <v>102</v>
      </c>
      <c r="D84" t="str">
        <f t="shared" si="7"/>
        <v>chèCâu hỏi 22</v>
      </c>
      <c r="E84" s="102" t="s">
        <v>287</v>
      </c>
      <c r="F84" t="s">
        <v>191</v>
      </c>
      <c r="G84" s="1" t="str">
        <f t="shared" si="10"/>
        <v>Nếu có thì hệ thống tưới tiêu có được kiểm tra và bảo trì định kỳ để tránh các tình trạng như rò rỉ khôngGiảm thiểu Rủi ro 9</v>
      </c>
      <c r="H84">
        <f>IF(F84='2. ĐẦU VÀO DỮ LIỆU'!$V$65,-1)+IF(F84='2. ĐẦU VÀO DỮ LIỆU'!$V$66,1)</f>
        <v>0</v>
      </c>
      <c r="J84"/>
    </row>
    <row r="85" spans="1:10" ht="42.75">
      <c r="A85" t="s">
        <v>224</v>
      </c>
      <c r="B85" t="s">
        <v>141</v>
      </c>
      <c r="C85" t="s">
        <v>102</v>
      </c>
      <c r="D85" t="str">
        <f t="shared" si="7"/>
        <v>chuốiCâu hỏi 22</v>
      </c>
      <c r="E85" s="1" t="s">
        <v>287</v>
      </c>
      <c r="F85" t="s">
        <v>191</v>
      </c>
      <c r="G85" s="1" t="str">
        <f t="shared" si="10"/>
        <v>Nếu có thì hệ thống tưới tiêu có được kiểm tra và bảo trì định kỳ để tránh các tình trạng như rò rỉ khôngGiảm thiểu Rủi ro 9</v>
      </c>
      <c r="H85">
        <f>IF(F85='2. ĐẦU VÀO DỮ LIỆU'!$V$65,-1)+IF(F85='2. ĐẦU VÀO DỮ LIỆU'!$V$66,1)</f>
        <v>0</v>
      </c>
      <c r="J85"/>
    </row>
    <row r="86" spans="1:10" ht="85.5">
      <c r="A86" t="s">
        <v>224</v>
      </c>
      <c r="B86" t="s">
        <v>143</v>
      </c>
      <c r="C86" t="s">
        <v>104</v>
      </c>
      <c r="D86" t="str">
        <f t="shared" si="7"/>
        <v>ca caoCâu hỏi 23</v>
      </c>
      <c r="E86" s="3" t="s">
        <v>288</v>
      </c>
      <c r="F86" t="s">
        <v>192</v>
      </c>
      <c r="G86" s="1" t="str">
        <f t="shared" si="10"/>
        <v>Nếu có thì 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6">
        <f>IF(F86='2. ĐẦU VÀO DỮ LIỆU'!$V$65,-1)+IF(F86='2. ĐẦU VÀO DỮ LIỆU'!$V$66,1)</f>
        <v>0</v>
      </c>
      <c r="J86"/>
    </row>
    <row r="87" spans="1:10" ht="85.5">
      <c r="A87" t="s">
        <v>224</v>
      </c>
      <c r="B87" t="s">
        <v>146</v>
      </c>
      <c r="C87" t="s">
        <v>104</v>
      </c>
      <c r="D87" t="str">
        <f t="shared" si="7"/>
        <v>cà phêCâu hỏi 23</v>
      </c>
      <c r="E87" s="3" t="s">
        <v>288</v>
      </c>
      <c r="F87" t="s">
        <v>192</v>
      </c>
      <c r="G87" s="1" t="str">
        <f t="shared" si="10"/>
        <v>Nếu có thì 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7">
        <f>IF(F87='2. ĐẦU VÀO DỮ LIỆU'!$V$65,-1)+IF(F87='2. ĐẦU VÀO DỮ LIỆU'!$V$66,1)</f>
        <v>0</v>
      </c>
      <c r="J87"/>
    </row>
    <row r="88" spans="1:10" ht="85.5">
      <c r="A88" t="s">
        <v>224</v>
      </c>
      <c r="B88" t="s">
        <v>147</v>
      </c>
      <c r="C88" t="s">
        <v>104</v>
      </c>
      <c r="D88" t="str">
        <f t="shared" si="7"/>
        <v>chèCâu hỏi 23</v>
      </c>
      <c r="E88" s="102" t="s">
        <v>288</v>
      </c>
      <c r="F88" t="s">
        <v>192</v>
      </c>
      <c r="G88" s="1" t="str">
        <f t="shared" si="10"/>
        <v>Nếu có thì 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8">
        <f>IF(F88='2. ĐẦU VÀO DỮ LIỆU'!$V$65,-1)+IF(F88='2. ĐẦU VÀO DỮ LIỆU'!$V$66,1)</f>
        <v>0</v>
      </c>
      <c r="J88"/>
    </row>
    <row r="89" spans="1:10" ht="85.5">
      <c r="A89" t="s">
        <v>224</v>
      </c>
      <c r="B89" t="s">
        <v>141</v>
      </c>
      <c r="C89" t="s">
        <v>104</v>
      </c>
      <c r="D89" t="str">
        <f t="shared" si="7"/>
        <v>chuốiCâu hỏi 23</v>
      </c>
      <c r="E89" s="1" t="s">
        <v>288</v>
      </c>
      <c r="F89" t="s">
        <v>192</v>
      </c>
      <c r="G89" s="1" t="str">
        <f t="shared" si="10"/>
        <v>Nếu có thì hệ thống tưới tiêu có được thiết kế, bảo trì để tối ưu hóa năng suất cây trồng không? (điều kiện khí hậu, tình trạng thoát hơi nước của cây trồng ở các giai đoạn sinh trưởng khác nhau, loại đất)Giảm thiểu Rủi ro 10</v>
      </c>
      <c r="H89">
        <f>IF(F89='2. ĐẦU VÀO DỮ LIỆU'!$V$65,-1)+IF(F89='2. ĐẦU VÀO DỮ LIỆU'!$V$66,1)</f>
        <v>0</v>
      </c>
      <c r="J89"/>
    </row>
    <row r="90" spans="1:10" ht="28.5">
      <c r="A90" t="s">
        <v>224</v>
      </c>
      <c r="B90" t="s">
        <v>143</v>
      </c>
      <c r="C90" t="s">
        <v>106</v>
      </c>
      <c r="D90" t="str">
        <f t="shared" si="7"/>
        <v>ca caoCâu hỏi 24a</v>
      </c>
      <c r="E90" s="3" t="s">
        <v>249</v>
      </c>
      <c r="F90" t="s">
        <v>193</v>
      </c>
      <c r="G90" s="1" t="str">
        <f t="shared" si="10"/>
        <v>Gần trang trại có hệ sinh thái thủy sinh nào không?Giảm thiểu Rủi ro 11</v>
      </c>
      <c r="H90">
        <f>IF(F90='2. ĐẦU VÀO DỮ LIỆU'!$V$65,-1)+IF(F90='2. ĐẦU VÀO DỮ LIỆU'!$V$66,1)</f>
        <v>0</v>
      </c>
      <c r="J90"/>
    </row>
    <row r="91" spans="1:10" ht="28.5">
      <c r="A91" t="s">
        <v>224</v>
      </c>
      <c r="B91" t="s">
        <v>146</v>
      </c>
      <c r="C91" t="s">
        <v>106</v>
      </c>
      <c r="D91" t="str">
        <f t="shared" si="7"/>
        <v>cà phêCâu hỏi 24a</v>
      </c>
      <c r="E91" s="3" t="s">
        <v>249</v>
      </c>
      <c r="F91" t="s">
        <v>193</v>
      </c>
      <c r="G91" s="1" t="str">
        <f t="shared" si="10"/>
        <v>Gần trang trại có hệ sinh thái thủy sinh nào không?Giảm thiểu Rủi ro 11</v>
      </c>
      <c r="H91">
        <f>IF(F91='2. ĐẦU VÀO DỮ LIỆU'!$V$65,-1)+IF(F91='2. ĐẦU VÀO DỮ LIỆU'!$V$66,1)</f>
        <v>0</v>
      </c>
      <c r="J91"/>
    </row>
    <row r="92" spans="1:10" ht="28.5">
      <c r="A92" t="s">
        <v>224</v>
      </c>
      <c r="B92" t="s">
        <v>147</v>
      </c>
      <c r="C92" t="s">
        <v>106</v>
      </c>
      <c r="D92" t="str">
        <f t="shared" si="7"/>
        <v>chèCâu hỏi 24a</v>
      </c>
      <c r="E92" t="s">
        <v>249</v>
      </c>
      <c r="F92" t="s">
        <v>193</v>
      </c>
      <c r="G92" s="1" t="str">
        <f t="shared" si="10"/>
        <v>Gần trang trại có hệ sinh thái thủy sinh nào không?Giảm thiểu Rủi ro 11</v>
      </c>
      <c r="H92">
        <f>IF(F92='2. ĐẦU VÀO DỮ LIỆU'!$V$65,-1)+IF(F92='2. ĐẦU VÀO DỮ LIỆU'!$V$66,1)</f>
        <v>0</v>
      </c>
      <c r="J92"/>
    </row>
    <row r="93" spans="1:10" ht="28.5">
      <c r="A93" t="s">
        <v>224</v>
      </c>
      <c r="B93" t="s">
        <v>141</v>
      </c>
      <c r="C93" t="s">
        <v>106</v>
      </c>
      <c r="D93" t="str">
        <f t="shared" si="7"/>
        <v>chuốiCâu hỏi 24a</v>
      </c>
      <c r="E93" s="1" t="s">
        <v>249</v>
      </c>
      <c r="F93" t="s">
        <v>193</v>
      </c>
      <c r="G93" s="1" t="str">
        <f t="shared" si="10"/>
        <v>Gần trang trại có hệ sinh thái thủy sinh nào không?Giảm thiểu Rủi ro 11</v>
      </c>
      <c r="H93">
        <f>IF(F93='2. ĐẦU VÀO DỮ LIỆU'!$V$65,-1)+IF(F93='2. ĐẦU VÀO DỮ LIỆU'!$V$66,1)</f>
        <v>0</v>
      </c>
      <c r="J93"/>
    </row>
    <row r="94" spans="1:10" ht="71.25">
      <c r="A94" t="s">
        <v>224</v>
      </c>
      <c r="B94" t="s">
        <v>143</v>
      </c>
      <c r="C94" t="s">
        <v>108</v>
      </c>
      <c r="D94" t="str">
        <f t="shared" si="7"/>
        <v>ca caoCâu hỏi 24b</v>
      </c>
      <c r="E94" s="3" t="s">
        <v>289</v>
      </c>
      <c r="F94" t="s">
        <v>194</v>
      </c>
      <c r="G94" s="1" t="str">
        <f t="shared" si="10"/>
        <v>Các hệ sinh thái thủy sinh này có được bảo vệ thông qua các khu vực cấm sử dụng hóa chất không (không bao gồm thảm thực vật ven sông, luống canh tác cấm sử dụng hóa chất)?Giảm thiểu Rủi ro 12</v>
      </c>
      <c r="H94">
        <f>IF(F94='2. ĐẦU VÀO DỮ LIỆU'!$V$65,-1)+IF(F94='2. ĐẦU VÀO DỮ LIỆU'!$V$66,1)</f>
        <v>0</v>
      </c>
      <c r="J94"/>
    </row>
    <row r="95" spans="1:10" ht="71.25">
      <c r="A95" t="s">
        <v>224</v>
      </c>
      <c r="B95" t="s">
        <v>146</v>
      </c>
      <c r="C95" t="s">
        <v>108</v>
      </c>
      <c r="D95" t="str">
        <f t="shared" si="7"/>
        <v>cà phêCâu hỏi 24b</v>
      </c>
      <c r="E95" s="3" t="s">
        <v>289</v>
      </c>
      <c r="F95" t="s">
        <v>194</v>
      </c>
      <c r="G95" s="1" t="str">
        <f t="shared" si="10"/>
        <v>Các hệ sinh thái thủy sinh này có được bảo vệ thông qua các khu vực cấm sử dụng hóa chất không (không bao gồm thảm thực vật ven sông, luống canh tác cấm sử dụng hóa chất)?Giảm thiểu Rủi ro 12</v>
      </c>
      <c r="H95">
        <f>IF(F95='2. ĐẦU VÀO DỮ LIỆU'!$V$65,-1)+IF(F95='2. ĐẦU VÀO DỮ LIỆU'!$V$66,1)</f>
        <v>0</v>
      </c>
      <c r="J95"/>
    </row>
    <row r="96" spans="1:10" ht="71.25">
      <c r="A96" t="s">
        <v>224</v>
      </c>
      <c r="B96" t="s">
        <v>147</v>
      </c>
      <c r="C96" t="s">
        <v>108</v>
      </c>
      <c r="D96" t="str">
        <f t="shared" si="7"/>
        <v>chèCâu hỏi 24b</v>
      </c>
      <c r="E96" s="3" t="s">
        <v>289</v>
      </c>
      <c r="F96" t="s">
        <v>194</v>
      </c>
      <c r="G96" s="1" t="str">
        <f t="shared" si="10"/>
        <v>Các hệ sinh thái thủy sinh này có được bảo vệ thông qua các khu vực cấm sử dụng hóa chất không (không bao gồm thảm thực vật ven sông, luống canh tác cấm sử dụng hóa chất)?Giảm thiểu Rủi ro 12</v>
      </c>
      <c r="H96">
        <f>IF(F96='2. ĐẦU VÀO DỮ LIỆU'!$V$65,-1)+IF(F96='2. ĐẦU VÀO DỮ LIỆU'!$V$66,1)</f>
        <v>0</v>
      </c>
      <c r="J96"/>
    </row>
    <row r="97" spans="1:10" ht="71.25">
      <c r="A97" t="s">
        <v>224</v>
      </c>
      <c r="B97" t="s">
        <v>141</v>
      </c>
      <c r="C97" t="s">
        <v>108</v>
      </c>
      <c r="D97" t="str">
        <f t="shared" si="7"/>
        <v>chuốiCâu hỏi 24b</v>
      </c>
      <c r="E97" s="1" t="s">
        <v>289</v>
      </c>
      <c r="F97" t="s">
        <v>194</v>
      </c>
      <c r="G97" s="1" t="str">
        <f t="shared" si="10"/>
        <v>Các hệ sinh thái thủy sinh này có được bảo vệ thông qua các khu vực cấm sử dụng hóa chất không (không bao gồm thảm thực vật ven sông, luống canh tác cấm sử dụng hóa chất)?Giảm thiểu Rủi ro 12</v>
      </c>
      <c r="H97">
        <f>IF(F97='2. ĐẦU VÀO DỮ LIỆU'!$V$65,-1)+IF(F97='2. ĐẦU VÀO DỮ LIỆU'!$V$66,1)</f>
        <v>0</v>
      </c>
      <c r="J97"/>
    </row>
    <row r="98" spans="1:10" ht="42.75">
      <c r="A98" t="s">
        <v>224</v>
      </c>
      <c r="B98" t="s">
        <v>143</v>
      </c>
      <c r="C98" t="s">
        <v>111</v>
      </c>
      <c r="D98" t="str">
        <f t="shared" si="7"/>
        <v>ca caoCâu hỏi 25</v>
      </c>
      <c r="E98" s="3" t="s">
        <v>251</v>
      </c>
      <c r="F98" t="s">
        <v>290</v>
      </c>
      <c r="G98" s="1" t="str">
        <f t="shared" si="10"/>
        <v>Trang trại có sản xuất phân bón hữu cơ từ chất thải hữu cơ trong trang trại (đã qua xử lý) không?Giảm thiểu Rủi ro 13</v>
      </c>
      <c r="H98">
        <f>IF(F98='2. ĐẦU VÀO DỮ LIỆU'!$V$65,-1)+IF(F98='2. ĐẦU VÀO DỮ LIỆU'!$V$66,1)</f>
        <v>0</v>
      </c>
      <c r="J98"/>
    </row>
    <row r="99" spans="1:10" ht="71.25">
      <c r="A99" t="s">
        <v>224</v>
      </c>
      <c r="B99" t="s">
        <v>146</v>
      </c>
      <c r="C99" t="s">
        <v>111</v>
      </c>
      <c r="D99" t="str">
        <f t="shared" si="7"/>
        <v>cà phêCâu hỏi 25</v>
      </c>
      <c r="E99" s="3" t="s">
        <v>291</v>
      </c>
      <c r="F99" t="s">
        <v>290</v>
      </c>
      <c r="G99" s="1" t="str">
        <f t="shared" si="10"/>
        <v>Trang trại có sản xuất phân bón hữu cơ từ chất thải hữu cơ trong trang trại (đã qua xử lý) không? Chọn một phần nếu chỉ được áp dụng cho một phần chứ không phải toàn bộ trang trại.Giảm thiểu Rủi ro 13</v>
      </c>
      <c r="H99">
        <f>IF(F99='2. ĐẦU VÀO DỮ LIỆU'!$V$65,-1)+IF(F99='2. ĐẦU VÀO DỮ LIỆU'!$V$66,1)</f>
        <v>0</v>
      </c>
      <c r="J99"/>
    </row>
    <row r="100" spans="1:10" ht="71.25">
      <c r="A100" t="s">
        <v>224</v>
      </c>
      <c r="B100" t="s">
        <v>147</v>
      </c>
      <c r="C100" t="s">
        <v>111</v>
      </c>
      <c r="D100" t="str">
        <f t="shared" si="7"/>
        <v>chèCâu hỏi 25</v>
      </c>
      <c r="E100" s="3" t="s">
        <v>291</v>
      </c>
      <c r="F100" t="s">
        <v>290</v>
      </c>
      <c r="G100" s="1" t="str">
        <f t="shared" si="10"/>
        <v>Trang trại có sản xuất phân bón hữu cơ từ chất thải hữu cơ trong trang trại (đã qua xử lý) không? Chọn một phần nếu chỉ được áp dụng cho một phần chứ không phải toàn bộ trang trại.Giảm thiểu Rủi ro 13</v>
      </c>
      <c r="H100">
        <f>IF(F100='2. ĐẦU VÀO DỮ LIỆU'!$V$65,-1)+IF(F100='2. ĐẦU VÀO DỮ LIỆU'!$V$66,1)</f>
        <v>0</v>
      </c>
      <c r="J100"/>
    </row>
    <row r="101" spans="1:10" ht="71.25">
      <c r="A101" t="s">
        <v>224</v>
      </c>
      <c r="B101" t="s">
        <v>141</v>
      </c>
      <c r="C101" t="s">
        <v>111</v>
      </c>
      <c r="D101" t="str">
        <f t="shared" si="7"/>
        <v>chuốiCâu hỏi 25</v>
      </c>
      <c r="E101" s="1" t="s">
        <v>291</v>
      </c>
      <c r="F101" t="s">
        <v>290</v>
      </c>
      <c r="G101" s="1" t="str">
        <f t="shared" si="10"/>
        <v>Trang trại có sản xuất phân bón hữu cơ từ chất thải hữu cơ trong trang trại (đã qua xử lý) không? Chọn một phần nếu chỉ được áp dụng cho một phần chứ không phải toàn bộ trang trại.Giảm thiểu Rủi ro 13</v>
      </c>
      <c r="H101">
        <f>IF(F101='2. ĐẦU VÀO DỮ LIỆU'!$V$65,-1)+IF(F101='2. ĐẦU VÀO DỮ LIỆU'!$V$66,1)</f>
        <v>0</v>
      </c>
      <c r="J101"/>
    </row>
    <row r="102" spans="1:10">
      <c r="A102" t="s">
        <v>224</v>
      </c>
      <c r="B102" t="s">
        <v>143</v>
      </c>
      <c r="C102" t="s">
        <v>113</v>
      </c>
      <c r="D102" t="str">
        <f t="shared" si="7"/>
        <v>ca caoCâu hỏi 26</v>
      </c>
      <c r="E102" s="56" t="s">
        <v>252</v>
      </c>
      <c r="G102" s="1" t="str">
        <f t="shared" si="10"/>
        <v>Đồn điền có cây phủ đất không?</v>
      </c>
      <c r="H102">
        <f>IF(F102='2. ĐẦU VÀO DỮ LIỆU'!$V$65,-1)+IF(F102='2. ĐẦU VÀO DỮ LIỆU'!$V$66,1)</f>
        <v>0</v>
      </c>
      <c r="J102"/>
    </row>
    <row r="103" spans="1:10">
      <c r="A103" t="s">
        <v>224</v>
      </c>
      <c r="B103" t="s">
        <v>146</v>
      </c>
      <c r="C103" t="s">
        <v>113</v>
      </c>
      <c r="D103" t="str">
        <f t="shared" si="7"/>
        <v>cà phêCâu hỏi 26</v>
      </c>
      <c r="E103" s="56" t="s">
        <v>252</v>
      </c>
      <c r="G103" s="1" t="str">
        <f t="shared" si="10"/>
        <v>Đồn điền có cây phủ đất không?</v>
      </c>
      <c r="H103">
        <f>IF(F103='2. ĐẦU VÀO DỮ LIỆU'!$V$65,-1)+IF(F103='2. ĐẦU VÀO DỮ LIỆU'!$V$66,1)</f>
        <v>0</v>
      </c>
      <c r="J103"/>
    </row>
    <row r="104" spans="1:10">
      <c r="A104" t="s">
        <v>224</v>
      </c>
      <c r="B104" t="s">
        <v>147</v>
      </c>
      <c r="C104" t="s">
        <v>113</v>
      </c>
      <c r="D104" t="str">
        <f t="shared" si="7"/>
        <v>chèCâu hỏi 26</v>
      </c>
      <c r="E104" s="56" t="s">
        <v>252</v>
      </c>
      <c r="G104" s="1" t="str">
        <f t="shared" si="10"/>
        <v>Đồn điền có cây phủ đất không?</v>
      </c>
      <c r="H104">
        <f>IF(F104='2. ĐẦU VÀO DỮ LIỆU'!$V$65,-1)+IF(F104='2. ĐẦU VÀO DỮ LIỆU'!$V$66,1)</f>
        <v>0</v>
      </c>
      <c r="J104"/>
    </row>
    <row r="105" spans="1:10">
      <c r="A105" t="s">
        <v>224</v>
      </c>
      <c r="B105" t="s">
        <v>141</v>
      </c>
      <c r="C105" t="s">
        <v>113</v>
      </c>
      <c r="D105" t="str">
        <f t="shared" si="7"/>
        <v>chuốiCâu hỏi 26</v>
      </c>
      <c r="E105" s="56" t="s">
        <v>252</v>
      </c>
      <c r="G105" s="1" t="str">
        <f t="shared" si="10"/>
        <v>Đồn điền có cây phủ đất không?</v>
      </c>
      <c r="H105">
        <f>IF(F105='2. ĐẦU VÀO DỮ LIỆU'!$V$65,-1)+IF(F105='2. ĐẦU VÀO DỮ LIỆU'!$V$66,1)</f>
        <v>0</v>
      </c>
      <c r="J105"/>
    </row>
    <row r="106" spans="1:10" ht="42.75">
      <c r="A106" t="s">
        <v>224</v>
      </c>
      <c r="B106" t="s">
        <v>143</v>
      </c>
      <c r="C106" t="s">
        <v>115</v>
      </c>
      <c r="D106" t="str">
        <f t="shared" si="7"/>
        <v>ca caoCâu hỏi 27</v>
      </c>
      <c r="E106" s="56" t="s">
        <v>292</v>
      </c>
      <c r="G106" s="1" t="str">
        <f t="shared" si="10"/>
        <v>Lô đất có lớp phủ thực vật chết (lớp tủ gốc, thân, lá cỏ dại hoặc thân, cành, lá sau khi tạo hình tỉa cành) không?</v>
      </c>
      <c r="H106">
        <f>IF(F106='2. ĐẦU VÀO DỮ LIỆU'!$V$65,-1)+IF(F106='2. ĐẦU VÀO DỮ LIỆU'!$V$66,1)</f>
        <v>0</v>
      </c>
      <c r="I106" t="str">
        <f t="shared" ref="I106:I118" si="11">CONCATENATE(B106,F106)</f>
        <v>ca cao</v>
      </c>
      <c r="J106" s="1" t="s">
        <v>210</v>
      </c>
    </row>
    <row r="107" spans="1:10" ht="42.75">
      <c r="A107" t="s">
        <v>224</v>
      </c>
      <c r="B107" t="s">
        <v>146</v>
      </c>
      <c r="C107" t="s">
        <v>115</v>
      </c>
      <c r="D107" t="str">
        <f t="shared" si="7"/>
        <v>cà phêCâu hỏi 27</v>
      </c>
      <c r="E107" s="56" t="s">
        <v>292</v>
      </c>
      <c r="G107" s="1" t="str">
        <f t="shared" ref="G107:G118" si="12">CONCATENATE(E107,F107)</f>
        <v>Lô đất có lớp phủ thực vật chết (lớp tủ gốc, thân, lá cỏ dại hoặc thân, cành, lá sau khi tạo hình tỉa cành) không?</v>
      </c>
      <c r="H107">
        <f>IF(F107='2. ĐẦU VÀO DỮ LIỆU'!$V$65,-1)+IF(F107='2. ĐẦU VÀO DỮ LIỆU'!$V$66,1)</f>
        <v>0</v>
      </c>
      <c r="I107" t="str">
        <f t="shared" si="11"/>
        <v>cà phê</v>
      </c>
      <c r="J107" s="1" t="s">
        <v>211</v>
      </c>
    </row>
    <row r="108" spans="1:10" ht="42.75">
      <c r="A108" t="s">
        <v>224</v>
      </c>
      <c r="B108" t="s">
        <v>147</v>
      </c>
      <c r="C108" t="s">
        <v>115</v>
      </c>
      <c r="D108" t="str">
        <f t="shared" si="7"/>
        <v>chèCâu hỏi 27</v>
      </c>
      <c r="E108" s="56" t="s">
        <v>292</v>
      </c>
      <c r="G108" s="1" t="str">
        <f t="shared" si="12"/>
        <v>Lô đất có lớp phủ thực vật chết (lớp tủ gốc, thân, lá cỏ dại hoặc thân, cành, lá sau khi tạo hình tỉa cành) không?</v>
      </c>
      <c r="H108">
        <f>IF(F108='2. ĐẦU VÀO DỮ LIỆU'!$V$65,-1)+IF(F108='2. ĐẦU VÀO DỮ LIỆU'!$V$66,1)</f>
        <v>0</v>
      </c>
      <c r="I108" t="str">
        <f t="shared" si="11"/>
        <v>chè</v>
      </c>
      <c r="J108" s="1" t="s">
        <v>212</v>
      </c>
    </row>
    <row r="109" spans="1:10" ht="42.75">
      <c r="A109" t="s">
        <v>224</v>
      </c>
      <c r="B109" t="s">
        <v>141</v>
      </c>
      <c r="C109" t="s">
        <v>115</v>
      </c>
      <c r="D109" t="str">
        <f t="shared" si="7"/>
        <v>chuốiCâu hỏi 27</v>
      </c>
      <c r="E109" s="56" t="s">
        <v>292</v>
      </c>
      <c r="G109" s="1" t="str">
        <f t="shared" si="12"/>
        <v>Lô đất có lớp phủ thực vật chết (lớp tủ gốc, thân, lá cỏ dại hoặc thân, cành, lá sau khi tạo hình tỉa cành) không?</v>
      </c>
      <c r="H109">
        <f>IF(F109='2. ĐẦU VÀO DỮ LIỆU'!$V$65,-1)+IF(F109='2. ĐẦU VÀO DỮ LIỆU'!$V$66,1)</f>
        <v>0</v>
      </c>
      <c r="I109" t="str">
        <f t="shared" si="11"/>
        <v>chuối</v>
      </c>
      <c r="J109" s="1" t="s">
        <v>213</v>
      </c>
    </row>
    <row r="110" spans="1:10" ht="28.5">
      <c r="A110" t="s">
        <v>224</v>
      </c>
      <c r="B110" t="s">
        <v>143</v>
      </c>
      <c r="C110" t="s">
        <v>119</v>
      </c>
      <c r="D110" t="str">
        <f t="shared" si="7"/>
        <v>ca caoCâu hỏi 29</v>
      </c>
      <c r="E110" s="56" t="s">
        <v>293</v>
      </c>
      <c r="G110" s="1" t="str">
        <f t="shared" si="12"/>
        <v>Trang trại có các kênh thoát nước (hệ thống thoát nước hoặc hào rãnh) không?</v>
      </c>
      <c r="H110">
        <f>IF(F110='2. ĐẦU VÀO DỮ LIỆU'!$V$65,-1)+IF(F110='2. ĐẦU VÀO DỮ LIỆU'!$V$66,1)</f>
        <v>0</v>
      </c>
      <c r="I110" t="str">
        <f t="shared" si="11"/>
        <v>ca cao</v>
      </c>
      <c r="J110" s="1" t="s">
        <v>215</v>
      </c>
    </row>
    <row r="111" spans="1:10" ht="28.5">
      <c r="A111" t="s">
        <v>224</v>
      </c>
      <c r="B111" t="s">
        <v>146</v>
      </c>
      <c r="C111" t="s">
        <v>119</v>
      </c>
      <c r="D111" t="str">
        <f t="shared" si="7"/>
        <v>cà phêCâu hỏi 29</v>
      </c>
      <c r="E111" s="56" t="s">
        <v>293</v>
      </c>
      <c r="G111" s="1" t="str">
        <f t="shared" si="12"/>
        <v>Trang trại có các kênh thoát nước (hệ thống thoát nước hoặc hào rãnh) không?</v>
      </c>
      <c r="H111">
        <f>IF(F111='2. ĐẦU VÀO DỮ LIỆU'!$V$65,-1)+IF(F111='2. ĐẦU VÀO DỮ LIỆU'!$V$66,1)</f>
        <v>0</v>
      </c>
      <c r="I111" t="str">
        <f t="shared" si="11"/>
        <v>cà phê</v>
      </c>
      <c r="J111" s="1" t="s">
        <v>239</v>
      </c>
    </row>
    <row r="112" spans="1:10" ht="28.5">
      <c r="A112" t="s">
        <v>224</v>
      </c>
      <c r="B112" t="s">
        <v>147</v>
      </c>
      <c r="C112" t="s">
        <v>119</v>
      </c>
      <c r="D112" t="str">
        <f t="shared" si="7"/>
        <v>chèCâu hỏi 29</v>
      </c>
      <c r="E112" s="56" t="s">
        <v>293</v>
      </c>
      <c r="G112" s="1" t="str">
        <f t="shared" si="12"/>
        <v>Trang trại có các kênh thoát nước (hệ thống thoát nước hoặc hào rãnh) không?</v>
      </c>
      <c r="H112">
        <f>IF(F112='2. ĐẦU VÀO DỮ LIỆU'!$V$65,-1)+IF(F112='2. ĐẦU VÀO DỮ LIỆU'!$V$66,1)</f>
        <v>0</v>
      </c>
      <c r="I112" t="str">
        <f t="shared" si="11"/>
        <v>chè</v>
      </c>
      <c r="J112" s="1" t="s">
        <v>218</v>
      </c>
    </row>
    <row r="113" spans="1:10" ht="28.5">
      <c r="A113" t="s">
        <v>224</v>
      </c>
      <c r="B113" t="s">
        <v>141</v>
      </c>
      <c r="C113" t="s">
        <v>119</v>
      </c>
      <c r="D113" t="str">
        <f t="shared" si="7"/>
        <v>chuốiCâu hỏi 29</v>
      </c>
      <c r="E113" s="56" t="s">
        <v>293</v>
      </c>
      <c r="G113" s="1" t="str">
        <f t="shared" si="12"/>
        <v>Trang trại có các kênh thoát nước (hệ thống thoát nước hoặc hào rãnh) không?</v>
      </c>
      <c r="H113">
        <f>IF(F113='2. ĐẦU VÀO DỮ LIỆU'!$V$65,-1)+IF(F113='2. ĐẦU VÀO DỮ LIỆU'!$V$66,1)</f>
        <v>0</v>
      </c>
      <c r="I113" t="str">
        <f t="shared" si="11"/>
        <v>chuối</v>
      </c>
      <c r="J113" s="1" t="s">
        <v>219</v>
      </c>
    </row>
    <row r="114" spans="1:10" ht="71.25">
      <c r="A114" t="s">
        <v>224</v>
      </c>
      <c r="B114" t="s">
        <v>143</v>
      </c>
      <c r="C114" t="s">
        <v>117</v>
      </c>
      <c r="D114" t="str">
        <f t="shared" si="7"/>
        <v>ca caoCâu hỏi 28</v>
      </c>
      <c r="E114" s="56" t="s">
        <v>255</v>
      </c>
      <c r="G114" s="1" t="str">
        <f t="shared" si="12"/>
        <v>Trang trại có chiến lược bảo tồn đất không? (ruộng bậc thang, ruộng bậc thang riêng lẻ, canh tác theo đường đồng mức, hàng rào thực vật sống, hàng rào thực vật chết)</v>
      </c>
      <c r="H114">
        <f>IF(F114='2. ĐẦU VÀO DỮ LIỆU'!$V$65,-1)+IF(F114='2. ĐẦU VÀO DỮ LIỆU'!$V$66,1)</f>
        <v>0</v>
      </c>
      <c r="I114" t="str">
        <f t="shared" si="11"/>
        <v>ca cao</v>
      </c>
      <c r="J114" s="1" t="s">
        <v>220</v>
      </c>
    </row>
    <row r="115" spans="1:10" ht="71.25">
      <c r="A115" t="s">
        <v>224</v>
      </c>
      <c r="B115" t="s">
        <v>146</v>
      </c>
      <c r="C115" t="s">
        <v>117</v>
      </c>
      <c r="D115" t="str">
        <f t="shared" si="7"/>
        <v>cà phêCâu hỏi 28</v>
      </c>
      <c r="E115" s="56" t="s">
        <v>255</v>
      </c>
      <c r="G115" s="1" t="str">
        <f t="shared" si="12"/>
        <v>Trang trại có chiến lược bảo tồn đất không? (ruộng bậc thang, ruộng bậc thang riêng lẻ, canh tác theo đường đồng mức, hàng rào thực vật sống, hàng rào thực vật chết)</v>
      </c>
      <c r="H115">
        <f>IF(F115='2. ĐẦU VÀO DỮ LIỆU'!$V$65,-1)+IF(F115='2. ĐẦU VÀO DỮ LIỆU'!$V$66,1)</f>
        <v>0</v>
      </c>
      <c r="I115" t="str">
        <f t="shared" si="11"/>
        <v>cà phê</v>
      </c>
      <c r="J115" s="1" t="s">
        <v>220</v>
      </c>
    </row>
    <row r="116" spans="1:10" ht="71.25">
      <c r="A116" t="s">
        <v>224</v>
      </c>
      <c r="B116" t="s">
        <v>147</v>
      </c>
      <c r="C116" t="s">
        <v>117</v>
      </c>
      <c r="D116" t="str">
        <f t="shared" si="7"/>
        <v>chèCâu hỏi 28</v>
      </c>
      <c r="E116" s="56" t="s">
        <v>255</v>
      </c>
      <c r="G116" s="1" t="str">
        <f t="shared" si="12"/>
        <v>Trang trại có chiến lược bảo tồn đất không? (ruộng bậc thang, ruộng bậc thang riêng lẻ, canh tác theo đường đồng mức, hàng rào thực vật sống, hàng rào thực vật chết)</v>
      </c>
      <c r="H116">
        <f>IF(F116='2. ĐẦU VÀO DỮ LIỆU'!$V$65,-1)+IF(F116='2. ĐẦU VÀO DỮ LIỆU'!$V$66,1)</f>
        <v>0</v>
      </c>
      <c r="I116" t="str">
        <f t="shared" si="11"/>
        <v>chè</v>
      </c>
      <c r="J116" s="1" t="s">
        <v>221</v>
      </c>
    </row>
    <row r="117" spans="1:10" ht="71.25">
      <c r="A117" t="s">
        <v>224</v>
      </c>
      <c r="B117" t="s">
        <v>141</v>
      </c>
      <c r="C117" t="s">
        <v>117</v>
      </c>
      <c r="D117" t="str">
        <f t="shared" si="7"/>
        <v>chuốiCâu hỏi 28</v>
      </c>
      <c r="E117" s="56" t="s">
        <v>255</v>
      </c>
      <c r="G117" s="1" t="str">
        <f t="shared" si="12"/>
        <v>Trang trại có chiến lược bảo tồn đất không? (ruộng bậc thang, ruộng bậc thang riêng lẻ, canh tác theo đường đồng mức, hàng rào thực vật sống, hàng rào thực vật chết)</v>
      </c>
      <c r="H117">
        <f>IF(F117='2. ĐẦU VÀO DỮ LIỆU'!$V$65,-1)+IF(F117='2. ĐẦU VÀO DỮ LIỆU'!$V$66,1)</f>
        <v>0</v>
      </c>
      <c r="I117" t="str">
        <f t="shared" si="11"/>
        <v>chuối</v>
      </c>
      <c r="J117" s="1" t="s">
        <v>222</v>
      </c>
    </row>
    <row r="118" spans="1:10" ht="42.75">
      <c r="A118" t="s">
        <v>204</v>
      </c>
      <c r="B118" t="s">
        <v>143</v>
      </c>
      <c r="C118" t="s">
        <v>256</v>
      </c>
      <c r="D118" t="str">
        <f t="shared" si="7"/>
        <v>ca caoCâu hỏi 3</v>
      </c>
      <c r="E118" s="3" t="s">
        <v>257</v>
      </c>
      <c r="F118" t="s">
        <v>140</v>
      </c>
      <c r="G118" s="1" t="str">
        <f t="shared" si="12"/>
        <v>Hiện tượng mưa kèm theo lũ lụt và sạt lở đất có gia tăng trong thời gian qua (5 - 10 năm) không? có</v>
      </c>
      <c r="H118">
        <f>IF(F118='2. ĐẦU VÀO DỮ LIỆU'!$V$65,-1)+IF(F118='2. ĐẦU VÀO DỮ LIỆU'!$V$66,1)</f>
        <v>-1</v>
      </c>
      <c r="I118" t="str">
        <f t="shared" si="11"/>
        <v>ca caocó</v>
      </c>
      <c r="J118" s="1" t="s">
        <v>223</v>
      </c>
    </row>
    <row r="119" spans="1:10" ht="42.75">
      <c r="A119" t="s">
        <v>204</v>
      </c>
      <c r="B119" t="s">
        <v>143</v>
      </c>
      <c r="C119" t="s">
        <v>256</v>
      </c>
      <c r="D119" t="str">
        <f t="shared" si="7"/>
        <v>ca caoCâu hỏi 3</v>
      </c>
      <c r="E119" s="3" t="s">
        <v>257</v>
      </c>
      <c r="F119" t="s">
        <v>142</v>
      </c>
      <c r="G119" s="1" t="str">
        <f t="shared" ref="G119:G145" si="13">CONCATENATE(E119,F119)</f>
        <v>Hiện tượng mưa kèm theo lũ lụt và sạt lở đất có gia tăng trong thời gian qua (5 - 10 năm) không? không</v>
      </c>
      <c r="H119">
        <f>IF(F119='2. ĐẦU VÀO DỮ LIỆU'!$V$65,-1)+IF(F119='2. ĐẦU VÀO DỮ LIỆU'!$V$66,1)</f>
        <v>1</v>
      </c>
      <c r="J119"/>
    </row>
    <row r="120" spans="1:10" ht="42.75">
      <c r="A120" t="s">
        <v>204</v>
      </c>
      <c r="B120" t="s">
        <v>146</v>
      </c>
      <c r="C120" t="s">
        <v>256</v>
      </c>
      <c r="D120" t="str">
        <f t="shared" si="7"/>
        <v>cà phêCâu hỏi 3</v>
      </c>
      <c r="E120" s="3" t="s">
        <v>257</v>
      </c>
      <c r="F120" t="s">
        <v>140</v>
      </c>
      <c r="G120" s="1" t="str">
        <f t="shared" si="13"/>
        <v>Hiện tượng mưa kèm theo lũ lụt và sạt lở đất có gia tăng trong thời gian qua (5 - 10 năm) không? có</v>
      </c>
      <c r="H120">
        <f>IF(F120='2. ĐẦU VÀO DỮ LIỆU'!$V$65,-1)+IF(F120='2. ĐẦU VÀO DỮ LIỆU'!$V$66,1)</f>
        <v>-1</v>
      </c>
      <c r="J120"/>
    </row>
    <row r="121" spans="1:10" ht="42.75">
      <c r="A121" t="s">
        <v>204</v>
      </c>
      <c r="B121" t="s">
        <v>146</v>
      </c>
      <c r="C121" t="s">
        <v>256</v>
      </c>
      <c r="D121" t="str">
        <f t="shared" si="7"/>
        <v>cà phêCâu hỏi 3</v>
      </c>
      <c r="E121" s="3" t="s">
        <v>257</v>
      </c>
      <c r="F121" t="s">
        <v>142</v>
      </c>
      <c r="G121" s="1" t="str">
        <f t="shared" si="13"/>
        <v>Hiện tượng mưa kèm theo lũ lụt và sạt lở đất có gia tăng trong thời gian qua (5 - 10 năm) không? không</v>
      </c>
      <c r="H121">
        <f>IF(F121='2. ĐẦU VÀO DỮ LIỆU'!$V$65,-1)+IF(F121='2. ĐẦU VÀO DỮ LIỆU'!$V$66,1)</f>
        <v>1</v>
      </c>
      <c r="J121"/>
    </row>
    <row r="122" spans="1:10" ht="42.75">
      <c r="A122" t="s">
        <v>204</v>
      </c>
      <c r="B122" t="s">
        <v>147</v>
      </c>
      <c r="C122" t="s">
        <v>256</v>
      </c>
      <c r="D122" t="str">
        <f t="shared" si="7"/>
        <v>chèCâu hỏi 3</v>
      </c>
      <c r="E122" s="3" t="s">
        <v>257</v>
      </c>
      <c r="F122" t="s">
        <v>140</v>
      </c>
      <c r="G122" s="1" t="str">
        <f t="shared" si="13"/>
        <v>Hiện tượng mưa kèm theo lũ lụt và sạt lở đất có gia tăng trong thời gian qua (5 - 10 năm) không? có</v>
      </c>
      <c r="H122">
        <f>IF(F122='2. ĐẦU VÀO DỮ LIỆU'!$V$65,-1)+IF(F122='2. ĐẦU VÀO DỮ LIỆU'!$V$66,1)</f>
        <v>-1</v>
      </c>
      <c r="J122"/>
    </row>
    <row r="123" spans="1:10" ht="42.75">
      <c r="A123" t="s">
        <v>204</v>
      </c>
      <c r="B123" t="s">
        <v>147</v>
      </c>
      <c r="C123" t="s">
        <v>256</v>
      </c>
      <c r="D123" t="str">
        <f t="shared" si="7"/>
        <v>chèCâu hỏi 3</v>
      </c>
      <c r="E123" s="3" t="s">
        <v>257</v>
      </c>
      <c r="F123" t="s">
        <v>142</v>
      </c>
      <c r="G123" s="1" t="str">
        <f t="shared" si="13"/>
        <v>Hiện tượng mưa kèm theo lũ lụt và sạt lở đất có gia tăng trong thời gian qua (5 - 10 năm) không? không</v>
      </c>
      <c r="H123">
        <f>IF(F123='2. ĐẦU VÀO DỮ LIỆU'!$V$65,-1)+IF(F123='2. ĐẦU VÀO DỮ LIỆU'!$V$66,1)</f>
        <v>1</v>
      </c>
      <c r="J123"/>
    </row>
    <row r="124" spans="1:10" ht="42.75">
      <c r="A124" t="s">
        <v>204</v>
      </c>
      <c r="B124" t="s">
        <v>141</v>
      </c>
      <c r="C124" t="s">
        <v>256</v>
      </c>
      <c r="D124" t="str">
        <f t="shared" si="7"/>
        <v>chuốiCâu hỏi 3</v>
      </c>
      <c r="E124" s="1" t="s">
        <v>257</v>
      </c>
      <c r="F124" t="s">
        <v>140</v>
      </c>
      <c r="G124" s="1" t="str">
        <f t="shared" si="13"/>
        <v>Hiện tượng mưa kèm theo lũ lụt và sạt lở đất có gia tăng trong thời gian qua (5 - 10 năm) không? có</v>
      </c>
      <c r="H124">
        <f>IF(F124='2. ĐẦU VÀO DỮ LIỆU'!$V$65,-1)+IF(F124='2. ĐẦU VÀO DỮ LIỆU'!$V$66,1)</f>
        <v>-1</v>
      </c>
      <c r="J124"/>
    </row>
    <row r="125" spans="1:10" ht="42.75">
      <c r="A125" t="s">
        <v>204</v>
      </c>
      <c r="B125" t="s">
        <v>141</v>
      </c>
      <c r="C125" t="s">
        <v>256</v>
      </c>
      <c r="D125" t="str">
        <f t="shared" si="7"/>
        <v>chuốiCâu hỏi 3</v>
      </c>
      <c r="E125" s="1" t="s">
        <v>257</v>
      </c>
      <c r="F125" t="s">
        <v>142</v>
      </c>
      <c r="G125" s="1" t="str">
        <f t="shared" si="13"/>
        <v>Hiện tượng mưa kèm theo lũ lụt và sạt lở đất có gia tăng trong thời gian qua (5 - 10 năm) không? không</v>
      </c>
      <c r="H125">
        <f>IF(F125='2. ĐẦU VÀO DỮ LIỆU'!$V$65,-1)+IF(F125='2. ĐẦU VÀO DỮ LIỆU'!$V$66,1)</f>
        <v>1</v>
      </c>
      <c r="J125"/>
    </row>
    <row r="126" spans="1:10" ht="57">
      <c r="A126" t="s">
        <v>224</v>
      </c>
      <c r="B126" t="s">
        <v>143</v>
      </c>
      <c r="C126" t="s">
        <v>124</v>
      </c>
      <c r="D126" t="str">
        <f t="shared" si="7"/>
        <v>ca caoCâu hỏi 31</v>
      </c>
      <c r="E126" s="56" t="s">
        <v>294</v>
      </c>
      <c r="G126" s="1" t="str">
        <f t="shared" si="13"/>
        <v>Trang trại có ít nhất 10% thảm thực vật tự nhiên không? (các hình thức đa dạng như đất không canh tác, phân mảnh rừng, trồng cây ở ranh giới, vùng đệm ven sông)</v>
      </c>
      <c r="H126">
        <f>IF(F126='2. ĐẦU VÀO DỮ LIỆU'!$V$65,-1)+IF(F126='2. ĐẦU VÀO DỮ LIỆU'!$V$66,1)</f>
        <v>0</v>
      </c>
      <c r="J126"/>
    </row>
    <row r="127" spans="1:10" ht="57">
      <c r="A127" t="s">
        <v>224</v>
      </c>
      <c r="B127" t="s">
        <v>146</v>
      </c>
      <c r="C127" t="s">
        <v>124</v>
      </c>
      <c r="D127" t="str">
        <f t="shared" si="7"/>
        <v>cà phêCâu hỏi 31</v>
      </c>
      <c r="E127" s="56" t="s">
        <v>294</v>
      </c>
      <c r="G127" s="1" t="str">
        <f t="shared" si="13"/>
        <v>Trang trại có ít nhất 10% thảm thực vật tự nhiên không? (các hình thức đa dạng như đất không canh tác, phân mảnh rừng, trồng cây ở ranh giới, vùng đệm ven sông)</v>
      </c>
      <c r="H127">
        <f>IF(F127='2. ĐẦU VÀO DỮ LIỆU'!$V$65,-1)+IF(F127='2. ĐẦU VÀO DỮ LIỆU'!$V$66,1)</f>
        <v>0</v>
      </c>
      <c r="J127"/>
    </row>
    <row r="128" spans="1:10" ht="57">
      <c r="A128" t="s">
        <v>224</v>
      </c>
      <c r="B128" t="s">
        <v>147</v>
      </c>
      <c r="C128" t="s">
        <v>124</v>
      </c>
      <c r="D128" t="str">
        <f t="shared" si="7"/>
        <v>chèCâu hỏi 31</v>
      </c>
      <c r="E128" s="56" t="s">
        <v>294</v>
      </c>
      <c r="G128" s="1" t="str">
        <f t="shared" si="13"/>
        <v>Trang trại có ít nhất 10% thảm thực vật tự nhiên không? (các hình thức đa dạng như đất không canh tác, phân mảnh rừng, trồng cây ở ranh giới, vùng đệm ven sông)</v>
      </c>
      <c r="H128">
        <f>IF(F128='2. ĐẦU VÀO DỮ LIỆU'!$V$65,-1)+IF(F128='2. ĐẦU VÀO DỮ LIỆU'!$V$66,1)</f>
        <v>0</v>
      </c>
      <c r="J128"/>
    </row>
    <row r="129" spans="1:10" ht="57">
      <c r="A129" t="s">
        <v>224</v>
      </c>
      <c r="B129" t="s">
        <v>141</v>
      </c>
      <c r="C129" t="s">
        <v>124</v>
      </c>
      <c r="D129" t="str">
        <f t="shared" si="7"/>
        <v>chuốiCâu hỏi 31</v>
      </c>
      <c r="E129" s="56" t="s">
        <v>294</v>
      </c>
      <c r="G129" s="1" t="str">
        <f t="shared" si="13"/>
        <v>Trang trại có ít nhất 10% thảm thực vật tự nhiên không? (các hình thức đa dạng như đất không canh tác, phân mảnh rừng, trồng cây ở ranh giới, vùng đệm ven sông)</v>
      </c>
      <c r="H129">
        <f>IF(F129='2. ĐẦU VÀO DỮ LIỆU'!$V$65,-1)+IF(F129='2. ĐẦU VÀO DỮ LIỆU'!$V$66,1)</f>
        <v>0</v>
      </c>
      <c r="J129"/>
    </row>
    <row r="130" spans="1:10" ht="57">
      <c r="A130" t="s">
        <v>224</v>
      </c>
      <c r="B130" t="s">
        <v>143</v>
      </c>
      <c r="C130" t="s">
        <v>126</v>
      </c>
      <c r="D130" t="str">
        <f t="shared" si="7"/>
        <v>ca caoCâu hỏi 32</v>
      </c>
      <c r="E130" s="56" t="s">
        <v>295</v>
      </c>
      <c r="G130" s="1" t="str">
        <f t="shared" si="13"/>
        <v>Cây trồng chính có thuộc hệ thống nông lâm kết hợp không (ví dụ: trồng cây che bóng hoặc cây ăn quả, cọ, tre trên cùng mảnh đất với cây trồng chính)?</v>
      </c>
      <c r="H130">
        <f>IF(F130='2. ĐẦU VÀO DỮ LIỆU'!$V$65,-1)+IF(F130='2. ĐẦU VÀO DỮ LIỆU'!$V$66,1)</f>
        <v>0</v>
      </c>
      <c r="J130"/>
    </row>
    <row r="131" spans="1:10" ht="57">
      <c r="A131" t="s">
        <v>224</v>
      </c>
      <c r="B131" t="s">
        <v>146</v>
      </c>
      <c r="C131" t="s">
        <v>126</v>
      </c>
      <c r="D131" t="str">
        <f t="shared" ref="D131:D194" si="14">CONCATENATE(B131,C131)</f>
        <v>cà phêCâu hỏi 32</v>
      </c>
      <c r="E131" s="56" t="s">
        <v>295</v>
      </c>
      <c r="G131" s="1" t="str">
        <f t="shared" si="13"/>
        <v>Cây trồng chính có thuộc hệ thống nông lâm kết hợp không (ví dụ: trồng cây che bóng hoặc cây ăn quả, cọ, tre trên cùng mảnh đất với cây trồng chính)?</v>
      </c>
      <c r="H131">
        <f>IF(F131='2. ĐẦU VÀO DỮ LIỆU'!$V$65,-1)+IF(F131='2. ĐẦU VÀO DỮ LIỆU'!$V$66,1)</f>
        <v>0</v>
      </c>
      <c r="J131"/>
    </row>
    <row r="132" spans="1:10" ht="57">
      <c r="A132" t="s">
        <v>224</v>
      </c>
      <c r="B132" t="s">
        <v>147</v>
      </c>
      <c r="C132" t="s">
        <v>126</v>
      </c>
      <c r="D132" t="str">
        <f t="shared" si="14"/>
        <v>chèCâu hỏi 32</v>
      </c>
      <c r="E132" s="56" t="s">
        <v>295</v>
      </c>
      <c r="G132" s="1" t="str">
        <f t="shared" si="13"/>
        <v>Cây trồng chính có thuộc hệ thống nông lâm kết hợp không (ví dụ: trồng cây che bóng hoặc cây ăn quả, cọ, tre trên cùng mảnh đất với cây trồng chính)?</v>
      </c>
      <c r="H132">
        <f>IF(F132='2. ĐẦU VÀO DỮ LIỆU'!$V$65,-1)+IF(F132='2. ĐẦU VÀO DỮ LIỆU'!$V$66,1)</f>
        <v>0</v>
      </c>
      <c r="J132"/>
    </row>
    <row r="133" spans="1:10" ht="57">
      <c r="A133" t="s">
        <v>224</v>
      </c>
      <c r="B133" t="s">
        <v>141</v>
      </c>
      <c r="C133" t="s">
        <v>126</v>
      </c>
      <c r="D133" t="str">
        <f t="shared" si="14"/>
        <v>chuốiCâu hỏi 32</v>
      </c>
      <c r="E133" s="56" t="s">
        <v>295</v>
      </c>
      <c r="G133" s="1" t="str">
        <f t="shared" si="13"/>
        <v>Cây trồng chính có thuộc hệ thống nông lâm kết hợp không (ví dụ: trồng cây che bóng hoặc cây ăn quả, cọ, tre trên cùng mảnh đất với cây trồng chính)?</v>
      </c>
      <c r="H133">
        <f>IF(F133='2. ĐẦU VÀO DỮ LIỆU'!$V$65,-1)+IF(F133='2. ĐẦU VÀO DỮ LIỆU'!$V$66,1)</f>
        <v>0</v>
      </c>
      <c r="J133"/>
    </row>
    <row r="134" spans="1:10" ht="57">
      <c r="A134" t="s">
        <v>224</v>
      </c>
      <c r="B134" t="s">
        <v>143</v>
      </c>
      <c r="C134" t="s">
        <v>128</v>
      </c>
      <c r="D134" t="str">
        <f t="shared" si="14"/>
        <v>ca caoCâu hỏi 33</v>
      </c>
      <c r="E134" s="56" t="s">
        <v>260</v>
      </c>
      <c r="G134" s="1" t="str">
        <f t="shared" si="13"/>
        <v>Độ che phủ bóng râm trong các hệ thống nông lâm kết hợp có được quản lý theo các thông số tối ưu/được khuyến nghị về bóng che và đa dạng loài không?</v>
      </c>
      <c r="H134">
        <f>IF(F134='2. ĐẦU VÀO DỮ LIỆU'!$V$65,-1)+IF(F134='2. ĐẦU VÀO DỮ LIỆU'!$V$66,1)</f>
        <v>0</v>
      </c>
      <c r="J134"/>
    </row>
    <row r="135" spans="1:10" ht="57">
      <c r="A135" t="s">
        <v>224</v>
      </c>
      <c r="B135" t="s">
        <v>146</v>
      </c>
      <c r="C135" t="s">
        <v>128</v>
      </c>
      <c r="D135" t="str">
        <f t="shared" si="14"/>
        <v>cà phêCâu hỏi 33</v>
      </c>
      <c r="E135" s="56" t="s">
        <v>260</v>
      </c>
      <c r="G135" s="1" t="str">
        <f t="shared" si="13"/>
        <v>Độ che phủ bóng râm trong các hệ thống nông lâm kết hợp có được quản lý theo các thông số tối ưu/được khuyến nghị về bóng che và đa dạng loài không?</v>
      </c>
      <c r="H135">
        <f>IF(F135='2. ĐẦU VÀO DỮ LIỆU'!$V$65,-1)+IF(F135='2. ĐẦU VÀO DỮ LIỆU'!$V$66,1)</f>
        <v>0</v>
      </c>
      <c r="J135"/>
    </row>
    <row r="136" spans="1:10" ht="57">
      <c r="A136" t="s">
        <v>224</v>
      </c>
      <c r="B136" t="s">
        <v>147</v>
      </c>
      <c r="C136" t="s">
        <v>128</v>
      </c>
      <c r="D136" t="str">
        <f t="shared" si="14"/>
        <v>chèCâu hỏi 33</v>
      </c>
      <c r="E136" s="56" t="s">
        <v>260</v>
      </c>
      <c r="G136" s="1" t="str">
        <f t="shared" si="13"/>
        <v>Độ che phủ bóng râm trong các hệ thống nông lâm kết hợp có được quản lý theo các thông số tối ưu/được khuyến nghị về bóng che và đa dạng loài không?</v>
      </c>
      <c r="H136">
        <f>IF(F136='2. ĐẦU VÀO DỮ LIỆU'!$V$65,-1)+IF(F136='2. ĐẦU VÀO DỮ LIỆU'!$V$66,1)</f>
        <v>0</v>
      </c>
      <c r="J136"/>
    </row>
    <row r="137" spans="1:10" ht="57">
      <c r="A137" t="s">
        <v>224</v>
      </c>
      <c r="B137" t="s">
        <v>141</v>
      </c>
      <c r="C137" t="s">
        <v>128</v>
      </c>
      <c r="D137" t="str">
        <f t="shared" si="14"/>
        <v>chuốiCâu hỏi 33</v>
      </c>
      <c r="E137" s="56" t="s">
        <v>260</v>
      </c>
      <c r="G137" s="1" t="str">
        <f t="shared" si="13"/>
        <v>Độ che phủ bóng râm trong các hệ thống nông lâm kết hợp có được quản lý theo các thông số tối ưu/được khuyến nghị về bóng che và đa dạng loài không?</v>
      </c>
      <c r="H137">
        <f>IF(F137='2. ĐẦU VÀO DỮ LIỆU'!$V$65,-1)+IF(F137='2. ĐẦU VÀO DỮ LIỆU'!$V$66,1)</f>
        <v>0</v>
      </c>
      <c r="J137"/>
    </row>
    <row r="138" spans="1:10" ht="57">
      <c r="A138" t="s">
        <v>224</v>
      </c>
      <c r="B138" t="s">
        <v>143</v>
      </c>
      <c r="C138" t="s">
        <v>122</v>
      </c>
      <c r="D138" t="str">
        <f t="shared" si="14"/>
        <v>ca caoCâu hỏi 30</v>
      </c>
      <c r="E138" s="1" t="s">
        <v>296</v>
      </c>
      <c r="G138" s="1" t="str">
        <f t="shared" si="13"/>
        <v>Các kênh thoát nước (chính/phụ) có được thảm thực vật tự nhiên che phủ không? (nếu không có kênh thoát nước, hãy chọn không áp dụng)</v>
      </c>
      <c r="H138">
        <f>IF(F138='2. ĐẦU VÀO DỮ LIỆU'!$V$65,-1)+IF(F138='2. ĐẦU VÀO DỮ LIỆU'!$V$66,1)</f>
        <v>0</v>
      </c>
      <c r="J138"/>
    </row>
    <row r="139" spans="1:10" ht="57">
      <c r="A139" t="s">
        <v>224</v>
      </c>
      <c r="B139" t="s">
        <v>146</v>
      </c>
      <c r="C139" t="s">
        <v>122</v>
      </c>
      <c r="D139" t="str">
        <f t="shared" si="14"/>
        <v>cà phêCâu hỏi 30</v>
      </c>
      <c r="E139" s="1" t="s">
        <v>296</v>
      </c>
      <c r="G139" s="1" t="str">
        <f t="shared" si="13"/>
        <v>Các kênh thoát nước (chính/phụ) có được thảm thực vật tự nhiên che phủ không? (nếu không có kênh thoát nước, hãy chọn không áp dụng)</v>
      </c>
      <c r="H139">
        <f>IF(F139='2. ĐẦU VÀO DỮ LIỆU'!$V$65,-1)+IF(F139='2. ĐẦU VÀO DỮ LIỆU'!$V$66,1)</f>
        <v>0</v>
      </c>
      <c r="J139"/>
    </row>
    <row r="140" spans="1:10" ht="57">
      <c r="A140" t="s">
        <v>224</v>
      </c>
      <c r="B140" t="s">
        <v>147</v>
      </c>
      <c r="C140" t="s">
        <v>122</v>
      </c>
      <c r="D140" t="str">
        <f t="shared" si="14"/>
        <v>chèCâu hỏi 30</v>
      </c>
      <c r="E140" s="1" t="s">
        <v>296</v>
      </c>
      <c r="G140" s="1" t="str">
        <f t="shared" si="13"/>
        <v>Các kênh thoát nước (chính/phụ) có được thảm thực vật tự nhiên che phủ không? (nếu không có kênh thoát nước, hãy chọn không áp dụng)</v>
      </c>
      <c r="H140">
        <f>IF(F140='2. ĐẦU VÀO DỮ LIỆU'!$V$65,-1)+IF(F140='2. ĐẦU VÀO DỮ LIỆU'!$V$66,1)</f>
        <v>0</v>
      </c>
      <c r="J140"/>
    </row>
    <row r="141" spans="1:10" ht="57">
      <c r="A141" t="s">
        <v>224</v>
      </c>
      <c r="B141" t="s">
        <v>141</v>
      </c>
      <c r="C141" t="s">
        <v>122</v>
      </c>
      <c r="D141" t="str">
        <f t="shared" si="14"/>
        <v>chuốiCâu hỏi 30</v>
      </c>
      <c r="E141" s="1" t="s">
        <v>296</v>
      </c>
      <c r="G141" s="1" t="str">
        <f t="shared" si="13"/>
        <v>Các kênh thoát nước (chính/phụ) có được thảm thực vật tự nhiên che phủ không? (nếu không có kênh thoát nước, hãy chọn không áp dụng)</v>
      </c>
      <c r="H141">
        <f>IF(F141='2. ĐẦU VÀO DỮ LIỆU'!$V$65,-1)+IF(F141='2. ĐẦU VÀO DỮ LIỆU'!$V$66,1)</f>
        <v>0</v>
      </c>
      <c r="J141"/>
    </row>
    <row r="142" spans="1:10" ht="42.75">
      <c r="A142" t="s">
        <v>224</v>
      </c>
      <c r="B142" t="s">
        <v>143</v>
      </c>
      <c r="C142" t="s">
        <v>131</v>
      </c>
      <c r="D142" t="str">
        <f t="shared" si="14"/>
        <v>ca caoCâu hỏi 34</v>
      </c>
      <c r="E142" s="1" t="s">
        <v>262</v>
      </c>
      <c r="G142" s="1" t="str">
        <f t="shared" si="13"/>
        <v>Các giống có tiềm năng thích ứng có được cân nhắc cho những biến đổi khí hậu trong tương lai không?</v>
      </c>
      <c r="H142">
        <f>IF(F142='2. ĐẦU VÀO DỮ LIỆU'!$V$65,-1)+IF(F142='2. ĐẦU VÀO DỮ LIỆU'!$V$66,1)</f>
        <v>0</v>
      </c>
      <c r="J142"/>
    </row>
    <row r="143" spans="1:10" ht="42.75">
      <c r="A143" t="s">
        <v>224</v>
      </c>
      <c r="B143" t="s">
        <v>146</v>
      </c>
      <c r="C143" t="s">
        <v>131</v>
      </c>
      <c r="D143" t="str">
        <f t="shared" si="14"/>
        <v>cà phêCâu hỏi 34</v>
      </c>
      <c r="E143" s="1" t="s">
        <v>262</v>
      </c>
      <c r="G143" s="1" t="str">
        <f t="shared" si="13"/>
        <v>Các giống có tiềm năng thích ứng có được cân nhắc cho những biến đổi khí hậu trong tương lai không?</v>
      </c>
      <c r="H143">
        <f>IF(F143='2. ĐẦU VÀO DỮ LIỆU'!$V$65,-1)+IF(F143='2. ĐẦU VÀO DỮ LIỆU'!$V$66,1)</f>
        <v>0</v>
      </c>
      <c r="J143"/>
    </row>
    <row r="144" spans="1:10" ht="42.75">
      <c r="A144" t="s">
        <v>224</v>
      </c>
      <c r="B144" t="s">
        <v>147</v>
      </c>
      <c r="C144" t="s">
        <v>131</v>
      </c>
      <c r="D144" t="str">
        <f t="shared" si="14"/>
        <v>chèCâu hỏi 34</v>
      </c>
      <c r="E144" s="1" t="s">
        <v>262</v>
      </c>
      <c r="G144" s="1" t="str">
        <f t="shared" si="13"/>
        <v>Các giống có tiềm năng thích ứng có được cân nhắc cho những biến đổi khí hậu trong tương lai không?</v>
      </c>
      <c r="H144">
        <f>IF(F144='2. ĐẦU VÀO DỮ LIỆU'!$V$65,-1)+IF(F144='2. ĐẦU VÀO DỮ LIỆU'!$V$66,1)</f>
        <v>0</v>
      </c>
      <c r="J144"/>
    </row>
    <row r="145" spans="1:10" ht="42.75">
      <c r="A145" t="s">
        <v>224</v>
      </c>
      <c r="B145" t="s">
        <v>141</v>
      </c>
      <c r="C145" t="s">
        <v>131</v>
      </c>
      <c r="D145" t="str">
        <f t="shared" si="14"/>
        <v>chuốiCâu hỏi 34</v>
      </c>
      <c r="E145" s="1" t="s">
        <v>262</v>
      </c>
      <c r="G145" s="1" t="str">
        <f t="shared" si="13"/>
        <v>Các giống có tiềm năng thích ứng có được cân nhắc cho những biến đổi khí hậu trong tương lai không?</v>
      </c>
      <c r="H145">
        <f>IF(F145='2. ĐẦU VÀO DỮ LIỆU'!$V$65,-1)+IF(F145='2. ĐẦU VÀO DỮ LIỆU'!$V$66,1)</f>
        <v>0</v>
      </c>
      <c r="I145" t="str">
        <f t="shared" ref="I145:I157" si="15">CONCATENATE(B145,F145)</f>
        <v>chuối</v>
      </c>
      <c r="J145" s="1" t="s">
        <v>227</v>
      </c>
    </row>
    <row r="146" spans="1:10" ht="42.75">
      <c r="A146" t="s">
        <v>224</v>
      </c>
      <c r="B146" t="s">
        <v>143</v>
      </c>
      <c r="C146" t="s">
        <v>133</v>
      </c>
      <c r="D146" t="str">
        <f t="shared" si="14"/>
        <v>ca caoCâu hỏi 35</v>
      </c>
      <c r="E146" s="1" t="s">
        <v>263</v>
      </c>
      <c r="G146" s="1" t="str">
        <f t="shared" ref="G146:G157" si="16">CONCATENATE(E146,F146)</f>
        <v>Cây trồng có được tạo hình tỉa cành thỏa đáng không?</v>
      </c>
      <c r="H146">
        <f>IF(F146='2. ĐẦU VÀO DỮ LIỆU'!$V$65,-1)+IF(F146='2. ĐẦU VÀO DỮ LIỆU'!$V$66,1)</f>
        <v>0</v>
      </c>
      <c r="I146" t="str">
        <f t="shared" si="15"/>
        <v>ca cao</v>
      </c>
      <c r="J146" s="1" t="s">
        <v>229</v>
      </c>
    </row>
    <row r="147" spans="1:10" ht="28.5">
      <c r="A147" t="s">
        <v>224</v>
      </c>
      <c r="B147" t="s">
        <v>146</v>
      </c>
      <c r="C147" t="s">
        <v>133</v>
      </c>
      <c r="D147" t="str">
        <f t="shared" si="14"/>
        <v>cà phêCâu hỏi 35</v>
      </c>
      <c r="E147" s="1" t="s">
        <v>263</v>
      </c>
      <c r="G147" s="1" t="str">
        <f t="shared" si="16"/>
        <v>Cây trồng có được tạo hình tỉa cành thỏa đáng không?</v>
      </c>
      <c r="H147">
        <f>IF(F147='2. ĐẦU VÀO DỮ LIỆU'!$V$65,-1)+IF(F147='2. ĐẦU VÀO DỮ LIỆU'!$V$66,1)</f>
        <v>0</v>
      </c>
      <c r="I147" t="str">
        <f t="shared" si="15"/>
        <v>cà phê</v>
      </c>
      <c r="J147" s="1" t="s">
        <v>231</v>
      </c>
    </row>
    <row r="148" spans="1:10" ht="28.5">
      <c r="A148" t="s">
        <v>224</v>
      </c>
      <c r="B148" t="s">
        <v>147</v>
      </c>
      <c r="C148" t="s">
        <v>133</v>
      </c>
      <c r="D148" t="str">
        <f t="shared" si="14"/>
        <v>chèCâu hỏi 35</v>
      </c>
      <c r="E148" s="1" t="s">
        <v>263</v>
      </c>
      <c r="G148" s="1" t="str">
        <f t="shared" si="16"/>
        <v>Cây trồng có được tạo hình tỉa cành thỏa đáng không?</v>
      </c>
      <c r="H148">
        <f>IF(F148='2. ĐẦU VÀO DỮ LIỆU'!$V$65,-1)+IF(F148='2. ĐẦU VÀO DỮ LIỆU'!$V$66,1)</f>
        <v>0</v>
      </c>
      <c r="I148" t="str">
        <f t="shared" si="15"/>
        <v>chè</v>
      </c>
      <c r="J148" s="1" t="s">
        <v>234</v>
      </c>
    </row>
    <row r="149" spans="1:10" ht="42.75">
      <c r="A149" t="s">
        <v>224</v>
      </c>
      <c r="B149" t="s">
        <v>141</v>
      </c>
      <c r="C149" t="s">
        <v>133</v>
      </c>
      <c r="D149" t="str">
        <f t="shared" si="14"/>
        <v>chuốiCâu hỏi 35</v>
      </c>
      <c r="E149" s="1" t="s">
        <v>263</v>
      </c>
      <c r="G149" s="1" t="str">
        <f t="shared" si="16"/>
        <v>Cây trồng có được tạo hình tỉa cành thỏa đáng không?</v>
      </c>
      <c r="H149">
        <f>IF(F149='2. ĐẦU VÀO DỮ LIỆU'!$V$65,-1)+IF(F149='2. ĐẦU VÀO DỮ LIỆU'!$V$66,1)</f>
        <v>0</v>
      </c>
      <c r="I149" t="str">
        <f t="shared" si="15"/>
        <v>chuối</v>
      </c>
      <c r="J149" s="1" t="s">
        <v>236</v>
      </c>
    </row>
    <row r="150" spans="1:10" ht="28.5">
      <c r="A150" t="s">
        <v>224</v>
      </c>
      <c r="B150" t="s">
        <v>143</v>
      </c>
      <c r="C150" t="s">
        <v>135</v>
      </c>
      <c r="D150" t="str">
        <f t="shared" si="14"/>
        <v>ca caoCâu hỏi 36</v>
      </c>
      <c r="E150" s="1" t="s">
        <v>297</v>
      </c>
      <c r="G150" s="1" t="str">
        <f t="shared" si="16"/>
        <v>Trang trại có áp dụng các biện pháp quản lý sâu hại và dịch bệnh tổng hợp không?</v>
      </c>
      <c r="H150">
        <f>IF(F150='2. ĐẦU VÀO DỮ LIỆU'!$V$65,-1)+IF(F150='2. ĐẦU VÀO DỮ LIỆU'!$V$66,1)</f>
        <v>0</v>
      </c>
      <c r="I150" t="str">
        <f t="shared" si="15"/>
        <v>ca cao</v>
      </c>
      <c r="J150" s="1" t="s">
        <v>240</v>
      </c>
    </row>
    <row r="151" spans="1:10" ht="28.5">
      <c r="A151" t="s">
        <v>224</v>
      </c>
      <c r="B151" t="s">
        <v>146</v>
      </c>
      <c r="C151" t="s">
        <v>135</v>
      </c>
      <c r="D151" t="str">
        <f t="shared" si="14"/>
        <v>cà phêCâu hỏi 36</v>
      </c>
      <c r="E151" s="1" t="s">
        <v>297</v>
      </c>
      <c r="G151" s="1" t="str">
        <f t="shared" si="16"/>
        <v>Trang trại có áp dụng các biện pháp quản lý sâu hại và dịch bệnh tổng hợp không?</v>
      </c>
      <c r="H151">
        <f>IF(F151='2. ĐẦU VÀO DỮ LIỆU'!$V$65,-1)+IF(F151='2. ĐẦU VÀO DỮ LIỆU'!$V$66,1)</f>
        <v>0</v>
      </c>
      <c r="I151" t="str">
        <f t="shared" si="15"/>
        <v>cà phê</v>
      </c>
      <c r="J151" s="1" t="s">
        <v>243</v>
      </c>
    </row>
    <row r="152" spans="1:10" ht="28.5">
      <c r="A152" t="s">
        <v>224</v>
      </c>
      <c r="B152" t="s">
        <v>147</v>
      </c>
      <c r="C152" t="s">
        <v>135</v>
      </c>
      <c r="D152" t="str">
        <f t="shared" si="14"/>
        <v>chèCâu hỏi 36</v>
      </c>
      <c r="E152" s="1" t="s">
        <v>297</v>
      </c>
      <c r="G152" s="1" t="str">
        <f t="shared" si="16"/>
        <v>Trang trại có áp dụng các biện pháp quản lý sâu hại và dịch bệnh tổng hợp không?</v>
      </c>
      <c r="H152">
        <f>IF(F152='2. ĐẦU VÀO DỮ LIỆU'!$V$65,-1)+IF(F152='2. ĐẦU VÀO DỮ LIỆU'!$V$66,1)</f>
        <v>0</v>
      </c>
      <c r="I152" t="str">
        <f t="shared" si="15"/>
        <v>chè</v>
      </c>
      <c r="J152" s="1" t="s">
        <v>243</v>
      </c>
    </row>
    <row r="153" spans="1:10" ht="28.5">
      <c r="A153" t="s">
        <v>224</v>
      </c>
      <c r="B153" t="s">
        <v>141</v>
      </c>
      <c r="C153" t="s">
        <v>135</v>
      </c>
      <c r="D153" t="str">
        <f t="shared" si="14"/>
        <v>chuốiCâu hỏi 36</v>
      </c>
      <c r="E153" s="1" t="s">
        <v>297</v>
      </c>
      <c r="G153" s="1" t="str">
        <f t="shared" si="16"/>
        <v>Trang trại có áp dụng các biện pháp quản lý sâu hại và dịch bệnh tổng hợp không?</v>
      </c>
      <c r="H153">
        <f>IF(F153='2. ĐẦU VÀO DỮ LIỆU'!$V$65,-1)+IF(F153='2. ĐẦU VÀO DỮ LIỆU'!$V$66,1)</f>
        <v>0</v>
      </c>
      <c r="I153" t="str">
        <f t="shared" si="15"/>
        <v>chuối</v>
      </c>
      <c r="J153" s="1" t="s">
        <v>220</v>
      </c>
    </row>
    <row r="154" spans="1:10" ht="42.75">
      <c r="A154" t="s">
        <v>224</v>
      </c>
      <c r="B154" t="s">
        <v>143</v>
      </c>
      <c r="C154" t="s">
        <v>137</v>
      </c>
      <c r="D154" t="str">
        <f t="shared" si="14"/>
        <v>ca caoCâu hỏi 37</v>
      </c>
      <c r="E154" s="1" t="s">
        <v>298</v>
      </c>
      <c r="G154" s="1" t="str">
        <f t="shared" si="16"/>
        <v>Việc bón phân có hiệu quả không (đánh giá theo phân tích đất và/hoặc cây trồng và nhu cầu dinh dưỡng của cây trồng)?</v>
      </c>
      <c r="H154">
        <f>IF(F154='2. ĐẦU VÀO DỮ LIỆU'!$V$65,-1)+IF(F154='2. ĐẦU VÀO DỮ LIỆU'!$V$66,1)</f>
        <v>0</v>
      </c>
      <c r="I154" t="str">
        <f t="shared" si="15"/>
        <v>ca cao</v>
      </c>
      <c r="J154" s="1" t="s">
        <v>220</v>
      </c>
    </row>
    <row r="155" spans="1:10" ht="42.75">
      <c r="A155" t="s">
        <v>224</v>
      </c>
      <c r="B155" t="s">
        <v>146</v>
      </c>
      <c r="C155" t="s">
        <v>137</v>
      </c>
      <c r="D155" t="str">
        <f t="shared" si="14"/>
        <v>cà phêCâu hỏi 37</v>
      </c>
      <c r="E155" s="1" t="s">
        <v>298</v>
      </c>
      <c r="G155" s="1" t="str">
        <f t="shared" si="16"/>
        <v>Việc bón phân có hiệu quả không (đánh giá theo phân tích đất và/hoặc cây trồng và nhu cầu dinh dưỡng của cây trồng)?</v>
      </c>
      <c r="H155">
        <f>IF(F155='2. ĐẦU VÀO DỮ LIỆU'!$V$65,-1)+IF(F155='2. ĐẦU VÀO DỮ LIỆU'!$V$66,1)</f>
        <v>0</v>
      </c>
      <c r="I155" t="str">
        <f t="shared" si="15"/>
        <v>cà phê</v>
      </c>
      <c r="J155" s="1" t="s">
        <v>221</v>
      </c>
    </row>
    <row r="156" spans="1:10" ht="42.75">
      <c r="A156" t="s">
        <v>224</v>
      </c>
      <c r="B156" t="s">
        <v>147</v>
      </c>
      <c r="C156" t="s">
        <v>137</v>
      </c>
      <c r="D156" t="str">
        <f t="shared" si="14"/>
        <v>chèCâu hỏi 37</v>
      </c>
      <c r="E156" s="1" t="s">
        <v>298</v>
      </c>
      <c r="G156" s="1" t="str">
        <f t="shared" si="16"/>
        <v>Việc bón phân có hiệu quả không (đánh giá theo phân tích đất và/hoặc cây trồng và nhu cầu dinh dưỡng của cây trồng)?</v>
      </c>
      <c r="H156">
        <f>IF(F156='2. ĐẦU VÀO DỮ LIỆU'!$V$65,-1)+IF(F156='2. ĐẦU VÀO DỮ LIỆU'!$V$66,1)</f>
        <v>0</v>
      </c>
      <c r="I156" t="str">
        <f t="shared" si="15"/>
        <v>chè</v>
      </c>
      <c r="J156" s="1" t="s">
        <v>222</v>
      </c>
    </row>
    <row r="157" spans="1:10" ht="42.75">
      <c r="A157" t="s">
        <v>224</v>
      </c>
      <c r="B157" t="s">
        <v>141</v>
      </c>
      <c r="C157" t="s">
        <v>137</v>
      </c>
      <c r="D157" t="str">
        <f t="shared" si="14"/>
        <v>chuốiCâu hỏi 37</v>
      </c>
      <c r="E157" s="1" t="s">
        <v>298</v>
      </c>
      <c r="G157" s="1" t="str">
        <f t="shared" si="16"/>
        <v>Việc bón phân có hiệu quả không (đánh giá theo phân tích đất và/hoặc cây trồng và nhu cầu dinh dưỡng của cây trồng)?</v>
      </c>
      <c r="H157">
        <f>IF(F157='2. ĐẦU VÀO DỮ LIỆU'!$V$65,-1)+IF(F157='2. ĐẦU VÀO DỮ LIỆU'!$V$66,1)</f>
        <v>0</v>
      </c>
      <c r="I157" t="str">
        <f t="shared" si="15"/>
        <v>chuối</v>
      </c>
      <c r="J157" s="1" t="s">
        <v>223</v>
      </c>
    </row>
    <row r="158" spans="1:10" ht="28.5">
      <c r="A158" t="s">
        <v>204</v>
      </c>
      <c r="B158" t="s">
        <v>143</v>
      </c>
      <c r="C158" t="s">
        <v>58</v>
      </c>
      <c r="D158" t="str">
        <f t="shared" si="14"/>
        <v>ca caoCâu hỏi 3a</v>
      </c>
      <c r="E158" s="1" t="s">
        <v>266</v>
      </c>
      <c r="F158" t="s">
        <v>140</v>
      </c>
      <c r="G158" s="1" t="str">
        <f t="shared" ref="G158:G169" si="17">CONCATENATE(E158,F158)</f>
        <v>Lượng mưa có tăng (trong 5 - 10 năm gần đây) không?có</v>
      </c>
      <c r="H158">
        <f>IF(F158='2. ĐẦU VÀO DỮ LIỆU'!$V$65,-1)+IF(F158='2. ĐẦU VÀO DỮ LIỆU'!$V$66,1)</f>
        <v>-1</v>
      </c>
    </row>
    <row r="159" spans="1:10" ht="28.5">
      <c r="A159" t="s">
        <v>204</v>
      </c>
      <c r="B159" t="s">
        <v>141</v>
      </c>
      <c r="C159" t="s">
        <v>58</v>
      </c>
      <c r="D159" t="str">
        <f t="shared" si="14"/>
        <v>chuốiCâu hỏi 3a</v>
      </c>
      <c r="E159" s="1" t="s">
        <v>266</v>
      </c>
      <c r="F159" t="s">
        <v>140</v>
      </c>
      <c r="G159" s="1" t="str">
        <f t="shared" si="17"/>
        <v>Lượng mưa có tăng (trong 5 - 10 năm gần đây) không?có</v>
      </c>
      <c r="H159">
        <f>IF(F159='2. ĐẦU VÀO DỮ LIỆU'!$V$65,-1)+IF(F159='2. ĐẦU VÀO DỮ LIỆU'!$V$66,1)</f>
        <v>-1</v>
      </c>
    </row>
    <row r="160" spans="1:10" ht="28.5">
      <c r="A160" t="s">
        <v>204</v>
      </c>
      <c r="B160" t="s">
        <v>147</v>
      </c>
      <c r="C160" t="s">
        <v>58</v>
      </c>
      <c r="D160" t="str">
        <f t="shared" si="14"/>
        <v>chèCâu hỏi 3a</v>
      </c>
      <c r="E160" s="1" t="s">
        <v>266</v>
      </c>
      <c r="F160" t="s">
        <v>140</v>
      </c>
      <c r="G160" s="1" t="str">
        <f t="shared" si="17"/>
        <v>Lượng mưa có tăng (trong 5 - 10 năm gần đây) không?có</v>
      </c>
      <c r="H160">
        <f>IF(F160='2. ĐẦU VÀO DỮ LIỆU'!$V$65,-1)+IF(F160='2. ĐẦU VÀO DỮ LIỆU'!$V$66,1)</f>
        <v>-1</v>
      </c>
    </row>
    <row r="161" spans="1:8" ht="28.5">
      <c r="A161" t="s">
        <v>204</v>
      </c>
      <c r="B161" t="s">
        <v>146</v>
      </c>
      <c r="C161" t="s">
        <v>58</v>
      </c>
      <c r="D161" t="str">
        <f t="shared" si="14"/>
        <v>cà phêCâu hỏi 3a</v>
      </c>
      <c r="E161" s="1" t="s">
        <v>266</v>
      </c>
      <c r="F161" t="s">
        <v>140</v>
      </c>
      <c r="G161" s="1" t="str">
        <f t="shared" si="17"/>
        <v>Lượng mưa có tăng (trong 5 - 10 năm gần đây) không?có</v>
      </c>
      <c r="H161">
        <f>IF(F161='2. ĐẦU VÀO DỮ LIỆU'!$V$65,-1)+IF(F161='2. ĐẦU VÀO DỮ LIỆU'!$V$66,1)</f>
        <v>-1</v>
      </c>
    </row>
    <row r="162" spans="1:8" ht="28.5">
      <c r="A162" t="s">
        <v>204</v>
      </c>
      <c r="B162" t="s">
        <v>143</v>
      </c>
      <c r="C162" t="s">
        <v>58</v>
      </c>
      <c r="D162" t="str">
        <f t="shared" si="14"/>
        <v>ca caoCâu hỏi 3a</v>
      </c>
      <c r="E162" s="1" t="s">
        <v>266</v>
      </c>
      <c r="F162" t="s">
        <v>142</v>
      </c>
      <c r="G162" s="1" t="str">
        <f t="shared" si="17"/>
        <v>Lượng mưa có tăng (trong 5 - 10 năm gần đây) không?không</v>
      </c>
      <c r="H162">
        <f>IF(F162='2. ĐẦU VÀO DỮ LIỆU'!$V$65,-1)+IF(F162='2. ĐẦU VÀO DỮ LIỆU'!$V$66,1)</f>
        <v>1</v>
      </c>
    </row>
    <row r="163" spans="1:8" ht="28.5">
      <c r="A163" t="s">
        <v>204</v>
      </c>
      <c r="B163" t="s">
        <v>141</v>
      </c>
      <c r="C163" t="s">
        <v>58</v>
      </c>
      <c r="D163" t="str">
        <f t="shared" si="14"/>
        <v>chuốiCâu hỏi 3a</v>
      </c>
      <c r="E163" s="1" t="s">
        <v>266</v>
      </c>
      <c r="F163" t="s">
        <v>142</v>
      </c>
      <c r="G163" s="1" t="str">
        <f t="shared" si="17"/>
        <v>Lượng mưa có tăng (trong 5 - 10 năm gần đây) không?không</v>
      </c>
      <c r="H163">
        <f>IF(F163='2. ĐẦU VÀO DỮ LIỆU'!$V$65,-1)+IF(F163='2. ĐẦU VÀO DỮ LIỆU'!$V$66,1)</f>
        <v>1</v>
      </c>
    </row>
    <row r="164" spans="1:8" ht="28.5">
      <c r="A164" t="s">
        <v>204</v>
      </c>
      <c r="B164" t="s">
        <v>147</v>
      </c>
      <c r="C164" t="s">
        <v>58</v>
      </c>
      <c r="D164" t="str">
        <f t="shared" si="14"/>
        <v>chèCâu hỏi 3a</v>
      </c>
      <c r="E164" s="1" t="s">
        <v>266</v>
      </c>
      <c r="F164" t="s">
        <v>142</v>
      </c>
      <c r="G164" s="1" t="str">
        <f t="shared" si="17"/>
        <v>Lượng mưa có tăng (trong 5 - 10 năm gần đây) không?không</v>
      </c>
      <c r="H164">
        <f>IF(F164='2. ĐẦU VÀO DỮ LIỆU'!$V$65,-1)+IF(F164='2. ĐẦU VÀO DỮ LIỆU'!$V$66,1)</f>
        <v>1</v>
      </c>
    </row>
    <row r="165" spans="1:8" ht="28.5">
      <c r="A165" t="s">
        <v>204</v>
      </c>
      <c r="B165" t="s">
        <v>146</v>
      </c>
      <c r="C165" t="s">
        <v>58</v>
      </c>
      <c r="D165" t="str">
        <f t="shared" si="14"/>
        <v>cà phêCâu hỏi 3a</v>
      </c>
      <c r="E165" s="1" t="s">
        <v>266</v>
      </c>
      <c r="F165" t="s">
        <v>142</v>
      </c>
      <c r="G165" s="1" t="str">
        <f t="shared" si="17"/>
        <v>Lượng mưa có tăng (trong 5 - 10 năm gần đây) không?không</v>
      </c>
      <c r="H165">
        <f>IF(F165='2. ĐẦU VÀO DỮ LIỆU'!$V$65,-1)+IF(F165='2. ĐẦU VÀO DỮ LIỆU'!$V$66,1)</f>
        <v>1</v>
      </c>
    </row>
    <row r="166" spans="1:8" ht="28.5">
      <c r="A166" t="s">
        <v>204</v>
      </c>
      <c r="B166" t="s">
        <v>143</v>
      </c>
      <c r="C166" t="s">
        <v>59</v>
      </c>
      <c r="D166" t="str">
        <f t="shared" si="14"/>
        <v>ca caoCâu hỏi 3b</v>
      </c>
      <c r="E166" s="1" t="s">
        <v>267</v>
      </c>
      <c r="F166" t="s">
        <v>140</v>
      </c>
      <c r="G166" s="1" t="str">
        <f t="shared" si="17"/>
        <v>Hiện tượng lũ lụt và sạt lở đất có gia tăng (trong 5 - 10 năm gần đây) không?có</v>
      </c>
      <c r="H166">
        <f>IF(F166='2. ĐẦU VÀO DỮ LIỆU'!$V$65,-1)+IF(F166='2. ĐẦU VÀO DỮ LIỆU'!$V$66,1)</f>
        <v>-1</v>
      </c>
    </row>
    <row r="167" spans="1:8" ht="28.5">
      <c r="A167" t="s">
        <v>204</v>
      </c>
      <c r="B167" t="s">
        <v>141</v>
      </c>
      <c r="C167" t="s">
        <v>59</v>
      </c>
      <c r="D167" t="str">
        <f t="shared" si="14"/>
        <v>chuốiCâu hỏi 3b</v>
      </c>
      <c r="E167" s="1" t="s">
        <v>267</v>
      </c>
      <c r="F167" t="s">
        <v>140</v>
      </c>
      <c r="G167" s="1" t="str">
        <f t="shared" si="17"/>
        <v>Hiện tượng lũ lụt và sạt lở đất có gia tăng (trong 5 - 10 năm gần đây) không?có</v>
      </c>
      <c r="H167">
        <f>IF(F167='2. ĐẦU VÀO DỮ LIỆU'!$V$65,-1)+IF(F167='2. ĐẦU VÀO DỮ LIỆU'!$V$66,1)</f>
        <v>-1</v>
      </c>
    </row>
    <row r="168" spans="1:8" ht="28.5">
      <c r="A168" t="s">
        <v>204</v>
      </c>
      <c r="B168" t="s">
        <v>147</v>
      </c>
      <c r="C168" t="s">
        <v>59</v>
      </c>
      <c r="D168" t="str">
        <f t="shared" si="14"/>
        <v>chèCâu hỏi 3b</v>
      </c>
      <c r="E168" s="1" t="s">
        <v>267</v>
      </c>
      <c r="F168" t="s">
        <v>140</v>
      </c>
      <c r="G168" s="1" t="str">
        <f t="shared" si="17"/>
        <v>Hiện tượng lũ lụt và sạt lở đất có gia tăng (trong 5 - 10 năm gần đây) không?có</v>
      </c>
      <c r="H168">
        <f>IF(F168='2. ĐẦU VÀO DỮ LIỆU'!$V$65,-1)+IF(F168='2. ĐẦU VÀO DỮ LIỆU'!$V$66,1)</f>
        <v>-1</v>
      </c>
    </row>
    <row r="169" spans="1:8" ht="28.5">
      <c r="A169" t="s">
        <v>204</v>
      </c>
      <c r="B169" t="s">
        <v>146</v>
      </c>
      <c r="C169" t="s">
        <v>59</v>
      </c>
      <c r="D169" t="str">
        <f t="shared" si="14"/>
        <v>cà phêCâu hỏi 3b</v>
      </c>
      <c r="E169" s="1" t="s">
        <v>267</v>
      </c>
      <c r="F169" t="s">
        <v>140</v>
      </c>
      <c r="G169" s="1" t="str">
        <f t="shared" si="17"/>
        <v>Hiện tượng lũ lụt và sạt lở đất có gia tăng (trong 5 - 10 năm gần đây) không?có</v>
      </c>
      <c r="H169">
        <f>IF(F169='2. ĐẦU VÀO DỮ LIỆU'!$V$65,-1)+IF(F169='2. ĐẦU VÀO DỮ LIỆU'!$V$66,1)</f>
        <v>-1</v>
      </c>
    </row>
    <row r="170" spans="1:8" ht="28.5">
      <c r="A170" t="s">
        <v>204</v>
      </c>
      <c r="B170" t="s">
        <v>143</v>
      </c>
      <c r="C170" t="s">
        <v>60</v>
      </c>
      <c r="D170" t="str">
        <f t="shared" si="14"/>
        <v>ca caoCâu hỏi 4</v>
      </c>
      <c r="E170" s="1" t="s">
        <v>299</v>
      </c>
      <c r="F170" t="s">
        <v>140</v>
      </c>
      <c r="G170" s="1"/>
      <c r="H170">
        <f>IF(F170='2. ĐẦU VÀO DỮ LIỆU'!$V$65,-1)+IF(F170='2. ĐẦU VÀO DỮ LIỆU'!$V$66,1)</f>
        <v>-1</v>
      </c>
    </row>
    <row r="171" spans="1:8" ht="28.5">
      <c r="A171" t="s">
        <v>204</v>
      </c>
      <c r="B171" t="s">
        <v>143</v>
      </c>
      <c r="C171" t="s">
        <v>60</v>
      </c>
      <c r="D171" t="str">
        <f t="shared" si="14"/>
        <v>ca caoCâu hỏi 4</v>
      </c>
      <c r="E171" s="1" t="s">
        <v>299</v>
      </c>
      <c r="F171" t="s">
        <v>142</v>
      </c>
      <c r="G171" s="1"/>
      <c r="H171">
        <f>IF(F171='2. ĐẦU VÀO DỮ LIỆU'!$V$65,-1)+IF(F171='2. ĐẦU VÀO DỮ LIỆU'!$V$66,1)</f>
        <v>1</v>
      </c>
    </row>
    <row r="172" spans="1:8" ht="28.5">
      <c r="A172" t="s">
        <v>204</v>
      </c>
      <c r="B172" t="s">
        <v>146</v>
      </c>
      <c r="C172" t="s">
        <v>60</v>
      </c>
      <c r="D172" t="str">
        <f t="shared" si="14"/>
        <v>cà phêCâu hỏi 4</v>
      </c>
      <c r="E172" s="3" t="s">
        <v>299</v>
      </c>
      <c r="F172" t="s">
        <v>140</v>
      </c>
      <c r="G172" s="1"/>
      <c r="H172">
        <f>IF(F172='2. ĐẦU VÀO DỮ LIỆU'!$V$65,-1)+IF(F172='2. ĐẦU VÀO DỮ LIỆU'!$V$66,1)</f>
        <v>-1</v>
      </c>
    </row>
    <row r="173" spans="1:8" ht="28.5">
      <c r="A173" t="s">
        <v>204</v>
      </c>
      <c r="B173" t="s">
        <v>146</v>
      </c>
      <c r="C173" t="s">
        <v>60</v>
      </c>
      <c r="D173" t="str">
        <f t="shared" si="14"/>
        <v>cà phêCâu hỏi 4</v>
      </c>
      <c r="E173" s="3" t="s">
        <v>299</v>
      </c>
      <c r="F173" t="s">
        <v>142</v>
      </c>
      <c r="G173" s="1"/>
      <c r="H173">
        <f>IF(F173='2. ĐẦU VÀO DỮ LIỆU'!$V$65,-1)+IF(F173='2. ĐẦU VÀO DỮ LIỆU'!$V$66,1)</f>
        <v>1</v>
      </c>
    </row>
    <row r="174" spans="1:8" ht="28.5">
      <c r="A174" t="s">
        <v>204</v>
      </c>
      <c r="B174" t="s">
        <v>147</v>
      </c>
      <c r="C174" t="s">
        <v>60</v>
      </c>
      <c r="D174" t="str">
        <f t="shared" si="14"/>
        <v>chèCâu hỏi 4</v>
      </c>
      <c r="E174" s="3" t="s">
        <v>299</v>
      </c>
      <c r="F174" t="s">
        <v>140</v>
      </c>
      <c r="H174">
        <f>IF(F174='2. ĐẦU VÀO DỮ LIỆU'!$V$65,-1)+IF(F174='2. ĐẦU VÀO DỮ LIỆU'!$V$66,1)</f>
        <v>-1</v>
      </c>
    </row>
    <row r="175" spans="1:8" ht="28.5">
      <c r="A175" t="s">
        <v>204</v>
      </c>
      <c r="B175" t="s">
        <v>147</v>
      </c>
      <c r="C175" t="s">
        <v>60</v>
      </c>
      <c r="D175" t="str">
        <f t="shared" si="14"/>
        <v>chèCâu hỏi 4</v>
      </c>
      <c r="E175" s="3" t="s">
        <v>299</v>
      </c>
      <c r="F175" t="s">
        <v>142</v>
      </c>
      <c r="H175">
        <f>IF(F175='2. ĐẦU VÀO DỮ LIỆU'!$V$65,-1)+IF(F175='2. ĐẦU VÀO DỮ LIỆU'!$V$66,1)</f>
        <v>1</v>
      </c>
    </row>
    <row r="176" spans="1:8" ht="28.5">
      <c r="A176" t="s">
        <v>204</v>
      </c>
      <c r="B176" t="s">
        <v>141</v>
      </c>
      <c r="C176" t="s">
        <v>60</v>
      </c>
      <c r="D176" t="str">
        <f t="shared" si="14"/>
        <v>chuốiCâu hỏi 4</v>
      </c>
      <c r="E176" s="1" t="s">
        <v>299</v>
      </c>
      <c r="F176" t="s">
        <v>140</v>
      </c>
      <c r="H176">
        <f>IF(F176='2. ĐẦU VÀO DỮ LIỆU'!$V$65,-1)+IF(F176='2. ĐẦU VÀO DỮ LIỆU'!$V$66,1)</f>
        <v>-1</v>
      </c>
    </row>
    <row r="177" spans="1:8" ht="28.5">
      <c r="A177" t="s">
        <v>204</v>
      </c>
      <c r="B177" t="s">
        <v>141</v>
      </c>
      <c r="C177" t="s">
        <v>60</v>
      </c>
      <c r="D177" t="str">
        <f t="shared" si="14"/>
        <v>chuốiCâu hỏi 4</v>
      </c>
      <c r="E177" s="1" t="s">
        <v>299</v>
      </c>
      <c r="F177" t="s">
        <v>142</v>
      </c>
      <c r="H177">
        <f>IF(F177='2. ĐẦU VÀO DỮ LIỆU'!$V$65,-1)+IF(F177='2. ĐẦU VÀO DỮ LIỆU'!$V$66,1)</f>
        <v>1</v>
      </c>
    </row>
    <row r="178" spans="1:8" ht="42.75">
      <c r="A178" t="s">
        <v>204</v>
      </c>
      <c r="B178" t="s">
        <v>143</v>
      </c>
      <c r="C178" t="s">
        <v>61</v>
      </c>
      <c r="D178" t="str">
        <f t="shared" si="14"/>
        <v>ca caoCâu hỏi 5</v>
      </c>
      <c r="E178" s="3" t="s">
        <v>300</v>
      </c>
      <c r="F178" t="s">
        <v>140</v>
      </c>
      <c r="H178">
        <f>IF(F178='2. ĐẦU VÀO DỮ LIỆU'!$V$65,-1)+IF(F178='2. ĐẦU VÀO DỮ LIỆU'!$V$66,1)</f>
        <v>-1</v>
      </c>
    </row>
    <row r="179" spans="1:8" ht="42.75">
      <c r="A179" t="s">
        <v>204</v>
      </c>
      <c r="B179" t="s">
        <v>143</v>
      </c>
      <c r="C179" t="s">
        <v>61</v>
      </c>
      <c r="D179" t="str">
        <f t="shared" si="14"/>
        <v>ca caoCâu hỏi 5</v>
      </c>
      <c r="E179" s="3" t="s">
        <v>300</v>
      </c>
      <c r="F179" t="s">
        <v>142</v>
      </c>
      <c r="H179">
        <f>IF(F179='2. ĐẦU VÀO DỮ LIỆU'!$V$65,-1)+IF(F179='2. ĐẦU VÀO DỮ LIỆU'!$V$66,1)</f>
        <v>1</v>
      </c>
    </row>
    <row r="180" spans="1:8" ht="42.75">
      <c r="A180" t="s">
        <v>204</v>
      </c>
      <c r="B180" t="s">
        <v>146</v>
      </c>
      <c r="C180" t="s">
        <v>61</v>
      </c>
      <c r="D180" t="str">
        <f t="shared" si="14"/>
        <v>cà phêCâu hỏi 5</v>
      </c>
      <c r="E180" s="3" t="s">
        <v>300</v>
      </c>
      <c r="F180" t="s">
        <v>140</v>
      </c>
      <c r="H180">
        <f>IF(F180='2. ĐẦU VÀO DỮ LIỆU'!$V$65,-1)+IF(F180='2. ĐẦU VÀO DỮ LIỆU'!$V$66,1)</f>
        <v>-1</v>
      </c>
    </row>
    <row r="181" spans="1:8" ht="42.75">
      <c r="A181" t="s">
        <v>204</v>
      </c>
      <c r="B181" t="s">
        <v>146</v>
      </c>
      <c r="C181" t="s">
        <v>61</v>
      </c>
      <c r="D181" t="str">
        <f t="shared" si="14"/>
        <v>cà phêCâu hỏi 5</v>
      </c>
      <c r="E181" s="3" t="s">
        <v>300</v>
      </c>
      <c r="F181" t="s">
        <v>142</v>
      </c>
      <c r="H181">
        <f>IF(F181='2. ĐẦU VÀO DỮ LIỆU'!$V$65,-1)+IF(F181='2. ĐẦU VÀO DỮ LIỆU'!$V$66,1)</f>
        <v>1</v>
      </c>
    </row>
    <row r="182" spans="1:8" ht="42.75">
      <c r="A182" t="s">
        <v>204</v>
      </c>
      <c r="B182" t="s">
        <v>147</v>
      </c>
      <c r="C182" t="s">
        <v>61</v>
      </c>
      <c r="D182" t="str">
        <f t="shared" si="14"/>
        <v>chèCâu hỏi 5</v>
      </c>
      <c r="E182" s="3" t="s">
        <v>300</v>
      </c>
      <c r="F182" t="s">
        <v>140</v>
      </c>
      <c r="H182">
        <f>IF(F182='2. ĐẦU VÀO DỮ LIỆU'!$V$65,-1)+IF(F182='2. ĐẦU VÀO DỮ LIỆU'!$V$66,1)</f>
        <v>-1</v>
      </c>
    </row>
    <row r="183" spans="1:8" ht="42.75">
      <c r="A183" t="s">
        <v>204</v>
      </c>
      <c r="B183" t="s">
        <v>147</v>
      </c>
      <c r="C183" t="s">
        <v>61</v>
      </c>
      <c r="D183" t="str">
        <f t="shared" si="14"/>
        <v>chèCâu hỏi 5</v>
      </c>
      <c r="E183" s="3" t="s">
        <v>300</v>
      </c>
      <c r="F183" t="s">
        <v>142</v>
      </c>
      <c r="H183">
        <f>IF(F183='2. ĐẦU VÀO DỮ LIỆU'!$V$65,-1)+IF(F183='2. ĐẦU VÀO DỮ LIỆU'!$V$66,1)</f>
        <v>1</v>
      </c>
    </row>
    <row r="184" spans="1:8" ht="42.75">
      <c r="A184" t="s">
        <v>204</v>
      </c>
      <c r="B184" t="s">
        <v>141</v>
      </c>
      <c r="C184" t="s">
        <v>61</v>
      </c>
      <c r="D184" t="str">
        <f t="shared" si="14"/>
        <v>chuốiCâu hỏi 5</v>
      </c>
      <c r="E184" s="1" t="s">
        <v>300</v>
      </c>
      <c r="F184" t="s">
        <v>140</v>
      </c>
      <c r="H184">
        <f>IF(F184='2. ĐẦU VÀO DỮ LIỆU'!$V$65,-1)+IF(F184='2. ĐẦU VÀO DỮ LIỆU'!$V$66,1)</f>
        <v>-1</v>
      </c>
    </row>
    <row r="185" spans="1:8" ht="42.75">
      <c r="A185" t="s">
        <v>204</v>
      </c>
      <c r="B185" t="s">
        <v>141</v>
      </c>
      <c r="C185" t="s">
        <v>61</v>
      </c>
      <c r="D185" t="str">
        <f t="shared" si="14"/>
        <v>chuốiCâu hỏi 5</v>
      </c>
      <c r="E185" s="1" t="s">
        <v>300</v>
      </c>
      <c r="F185" t="s">
        <v>142</v>
      </c>
      <c r="H185">
        <f>IF(F185='2. ĐẦU VÀO DỮ LIỆU'!$V$65,-1)+IF(F185='2. ĐẦU VÀO DỮ LIỆU'!$V$66,1)</f>
        <v>1</v>
      </c>
    </row>
    <row r="186" spans="1:8" ht="57">
      <c r="A186" t="s">
        <v>204</v>
      </c>
      <c r="B186" t="s">
        <v>143</v>
      </c>
      <c r="C186" t="s">
        <v>62</v>
      </c>
      <c r="D186" t="str">
        <f t="shared" si="14"/>
        <v>ca caoCâu hỏi 6</v>
      </c>
      <c r="E186" s="3" t="s">
        <v>301</v>
      </c>
      <c r="F186" t="s">
        <v>140</v>
      </c>
      <c r="H186">
        <f>IF(F186='2. ĐẦU VÀO DỮ LIỆU'!$V$65,-1)+IF(F186='2. ĐẦU VÀO DỮ LIỆU'!$V$66,1)</f>
        <v>-1</v>
      </c>
    </row>
    <row r="187" spans="1:8" ht="57">
      <c r="A187" t="s">
        <v>204</v>
      </c>
      <c r="B187" t="s">
        <v>143</v>
      </c>
      <c r="C187" t="s">
        <v>62</v>
      </c>
      <c r="D187" t="str">
        <f t="shared" si="14"/>
        <v>ca caoCâu hỏi 6</v>
      </c>
      <c r="E187" s="3" t="s">
        <v>301</v>
      </c>
      <c r="F187" t="s">
        <v>142</v>
      </c>
      <c r="H187">
        <f>IF(F187='2. ĐẦU VÀO DỮ LIỆU'!$V$65,-1)+IF(F187='2. ĐẦU VÀO DỮ LIỆU'!$V$66,1)</f>
        <v>1</v>
      </c>
    </row>
    <row r="188" spans="1:8" ht="57">
      <c r="A188" t="s">
        <v>204</v>
      </c>
      <c r="B188" t="s">
        <v>146</v>
      </c>
      <c r="C188" t="s">
        <v>62</v>
      </c>
      <c r="D188" t="str">
        <f t="shared" si="14"/>
        <v>cà phêCâu hỏi 6</v>
      </c>
      <c r="E188" s="3" t="s">
        <v>301</v>
      </c>
      <c r="F188" t="s">
        <v>140</v>
      </c>
      <c r="H188">
        <f>IF(F188='2. ĐẦU VÀO DỮ LIỆU'!$V$65,-1)+IF(F188='2. ĐẦU VÀO DỮ LIỆU'!$V$66,1)</f>
        <v>-1</v>
      </c>
    </row>
    <row r="189" spans="1:8" ht="57">
      <c r="A189" t="s">
        <v>204</v>
      </c>
      <c r="B189" t="s">
        <v>146</v>
      </c>
      <c r="C189" t="s">
        <v>62</v>
      </c>
      <c r="D189" t="str">
        <f t="shared" si="14"/>
        <v>cà phêCâu hỏi 6</v>
      </c>
      <c r="E189" s="3" t="s">
        <v>301</v>
      </c>
      <c r="F189" t="s">
        <v>142</v>
      </c>
      <c r="H189">
        <f>IF(F189='2. ĐẦU VÀO DỮ LIỆU'!$V$65,-1)+IF(F189='2. ĐẦU VÀO DỮ LIỆU'!$V$66,1)</f>
        <v>1</v>
      </c>
    </row>
    <row r="190" spans="1:8" ht="57">
      <c r="A190" t="s">
        <v>204</v>
      </c>
      <c r="B190" t="s">
        <v>147</v>
      </c>
      <c r="C190" t="s">
        <v>62</v>
      </c>
      <c r="D190" t="str">
        <f t="shared" si="14"/>
        <v>chèCâu hỏi 6</v>
      </c>
      <c r="E190" s="3" t="s">
        <v>301</v>
      </c>
      <c r="F190" t="s">
        <v>140</v>
      </c>
      <c r="H190">
        <f>IF(F190='2. ĐẦU VÀO DỮ LIỆU'!$V$65,-1)+IF(F190='2. ĐẦU VÀO DỮ LIỆU'!$V$66,1)</f>
        <v>-1</v>
      </c>
    </row>
    <row r="191" spans="1:8" ht="57">
      <c r="A191" t="s">
        <v>204</v>
      </c>
      <c r="B191" t="s">
        <v>147</v>
      </c>
      <c r="C191" t="s">
        <v>62</v>
      </c>
      <c r="D191" t="str">
        <f t="shared" si="14"/>
        <v>chèCâu hỏi 6</v>
      </c>
      <c r="E191" s="3" t="s">
        <v>301</v>
      </c>
      <c r="F191" t="s">
        <v>142</v>
      </c>
      <c r="H191">
        <f>IF(F191='2. ĐẦU VÀO DỮ LIỆU'!$V$65,-1)+IF(F191='2. ĐẦU VÀO DỮ LIỆU'!$V$66,1)</f>
        <v>1</v>
      </c>
    </row>
    <row r="192" spans="1:8" ht="57">
      <c r="A192" t="s">
        <v>204</v>
      </c>
      <c r="B192" t="s">
        <v>141</v>
      </c>
      <c r="C192" t="s">
        <v>62</v>
      </c>
      <c r="D192" t="str">
        <f t="shared" si="14"/>
        <v>chuốiCâu hỏi 6</v>
      </c>
      <c r="E192" s="3" t="s">
        <v>301</v>
      </c>
      <c r="F192" t="s">
        <v>140</v>
      </c>
      <c r="H192">
        <f>IF(F192='2. ĐẦU VÀO DỮ LIỆU'!$V$65,-1)+IF(F192='2. ĐẦU VÀO DỮ LIỆU'!$V$66,1)</f>
        <v>-1</v>
      </c>
    </row>
    <row r="193" spans="1:8" ht="57">
      <c r="A193" t="s">
        <v>204</v>
      </c>
      <c r="B193" t="s">
        <v>141</v>
      </c>
      <c r="C193" t="s">
        <v>62</v>
      </c>
      <c r="D193" t="str">
        <f t="shared" si="14"/>
        <v>chuốiCâu hỏi 6</v>
      </c>
      <c r="E193" s="1" t="s">
        <v>301</v>
      </c>
      <c r="F193" t="s">
        <v>142</v>
      </c>
      <c r="H193">
        <f>IF(F193='2. ĐẦU VÀO DỮ LIỆU'!$V$65,-1)+IF(F193='2. ĐẦU VÀO DỮ LIỆU'!$V$66,1)</f>
        <v>1</v>
      </c>
    </row>
    <row r="194" spans="1:8" ht="57">
      <c r="A194" t="s">
        <v>206</v>
      </c>
      <c r="B194" t="s">
        <v>143</v>
      </c>
      <c r="C194" t="s">
        <v>64</v>
      </c>
      <c r="D194" t="str">
        <f t="shared" si="14"/>
        <v>ca caoCâu hỏi 7</v>
      </c>
      <c r="E194" s="3" t="s">
        <v>302</v>
      </c>
      <c r="F194" t="s">
        <v>140</v>
      </c>
      <c r="H194">
        <f>IF(F194='2. ĐẦU VÀO DỮ LIỆU'!$V$65,-1)+IF(F194='2. ĐẦU VÀO DỮ LIỆU'!$V$66,1)</f>
        <v>-1</v>
      </c>
    </row>
    <row r="195" spans="1:8" ht="57">
      <c r="A195" t="s">
        <v>206</v>
      </c>
      <c r="B195" t="s">
        <v>143</v>
      </c>
      <c r="C195" t="s">
        <v>64</v>
      </c>
      <c r="D195" t="str">
        <f t="shared" ref="D195:D258" si="18">CONCATENATE(B195,C195)</f>
        <v>ca caoCâu hỏi 7</v>
      </c>
      <c r="E195" s="3" t="s">
        <v>302</v>
      </c>
      <c r="F195" t="s">
        <v>142</v>
      </c>
      <c r="H195">
        <f>IF(F195='2. ĐẦU VÀO DỮ LIỆU'!$V$65,-1)+IF(F195='2. ĐẦU VÀO DỮ LIỆU'!$V$66,1)</f>
        <v>1</v>
      </c>
    </row>
    <row r="196" spans="1:8" ht="57">
      <c r="A196" t="s">
        <v>206</v>
      </c>
      <c r="B196" t="s">
        <v>146</v>
      </c>
      <c r="C196" t="s">
        <v>64</v>
      </c>
      <c r="D196" t="str">
        <f t="shared" si="18"/>
        <v>cà phêCâu hỏi 7</v>
      </c>
      <c r="E196" s="3" t="s">
        <v>302</v>
      </c>
      <c r="F196" t="s">
        <v>140</v>
      </c>
      <c r="H196">
        <f>IF(F196='2. ĐẦU VÀO DỮ LIỆU'!$V$65,-1)+IF(F196='2. ĐẦU VÀO DỮ LIỆU'!$V$66,1)</f>
        <v>-1</v>
      </c>
    </row>
    <row r="197" spans="1:8" ht="57">
      <c r="A197" t="s">
        <v>206</v>
      </c>
      <c r="B197" t="s">
        <v>146</v>
      </c>
      <c r="C197" t="s">
        <v>64</v>
      </c>
      <c r="D197" t="str">
        <f t="shared" si="18"/>
        <v>cà phêCâu hỏi 7</v>
      </c>
      <c r="E197" s="3" t="s">
        <v>302</v>
      </c>
      <c r="F197" t="s">
        <v>142</v>
      </c>
      <c r="H197">
        <f>IF(F197='2. ĐẦU VÀO DỮ LIỆU'!$V$65,-1)+IF(F197='2. ĐẦU VÀO DỮ LIỆU'!$V$66,1)</f>
        <v>1</v>
      </c>
    </row>
    <row r="198" spans="1:8" ht="57">
      <c r="A198" t="s">
        <v>206</v>
      </c>
      <c r="B198" t="s">
        <v>147</v>
      </c>
      <c r="C198" t="s">
        <v>64</v>
      </c>
      <c r="D198" t="str">
        <f t="shared" si="18"/>
        <v>chèCâu hỏi 7</v>
      </c>
      <c r="E198" s="3" t="s">
        <v>302</v>
      </c>
      <c r="F198" t="s">
        <v>140</v>
      </c>
      <c r="H198">
        <f>IF(F198='2. ĐẦU VÀO DỮ LIỆU'!$V$65,-1)+IF(F198='2. ĐẦU VÀO DỮ LIỆU'!$V$66,1)</f>
        <v>-1</v>
      </c>
    </row>
    <row r="199" spans="1:8" ht="57">
      <c r="A199" t="s">
        <v>206</v>
      </c>
      <c r="B199" t="s">
        <v>147</v>
      </c>
      <c r="C199" t="s">
        <v>64</v>
      </c>
      <c r="D199" t="str">
        <f t="shared" si="18"/>
        <v>chèCâu hỏi 7</v>
      </c>
      <c r="E199" s="3" t="s">
        <v>302</v>
      </c>
      <c r="F199" t="s">
        <v>142</v>
      </c>
      <c r="H199">
        <f>IF(F199='2. ĐẦU VÀO DỮ LIỆU'!$V$65,-1)+IF(F199='2. ĐẦU VÀO DỮ LIỆU'!$V$66,1)</f>
        <v>1</v>
      </c>
    </row>
    <row r="200" spans="1:8" ht="57">
      <c r="A200" t="s">
        <v>206</v>
      </c>
      <c r="B200" t="s">
        <v>141</v>
      </c>
      <c r="C200" t="s">
        <v>64</v>
      </c>
      <c r="D200" t="str">
        <f t="shared" si="18"/>
        <v>chuốiCâu hỏi 7</v>
      </c>
      <c r="E200" s="1" t="s">
        <v>302</v>
      </c>
      <c r="F200" t="s">
        <v>140</v>
      </c>
      <c r="H200">
        <f>IF(F200='2. ĐẦU VÀO DỮ LIỆU'!$V$65,-1)+IF(F200='2. ĐẦU VÀO DỮ LIỆU'!$V$66,1)</f>
        <v>-1</v>
      </c>
    </row>
    <row r="201" spans="1:8" ht="57">
      <c r="A201" t="s">
        <v>206</v>
      </c>
      <c r="B201" t="s">
        <v>141</v>
      </c>
      <c r="C201" t="s">
        <v>64</v>
      </c>
      <c r="D201" t="str">
        <f t="shared" si="18"/>
        <v>chuốiCâu hỏi 7</v>
      </c>
      <c r="E201" s="1" t="s">
        <v>302</v>
      </c>
      <c r="F201" t="s">
        <v>142</v>
      </c>
      <c r="H201">
        <f>IF(F201='2. ĐẦU VÀO DỮ LIỆU'!$V$65,-1)+IF(F201='2. ĐẦU VÀO DỮ LIỆU'!$V$66,1)</f>
        <v>1</v>
      </c>
    </row>
    <row r="202" spans="1:8" ht="28.5">
      <c r="A202" t="s">
        <v>206</v>
      </c>
      <c r="B202" t="s">
        <v>143</v>
      </c>
      <c r="C202" t="s">
        <v>65</v>
      </c>
      <c r="D202" t="str">
        <f t="shared" si="18"/>
        <v>ca caoCâu hỏi 8</v>
      </c>
      <c r="E202" s="3" t="s">
        <v>275</v>
      </c>
      <c r="F202" t="s">
        <v>140</v>
      </c>
      <c r="H202">
        <f>IF(F202='2. ĐẦU VÀO DỮ LIỆU'!$V$65,-1)+IF(F202='2. ĐẦU VÀO DỮ LIỆU'!$V$66,1)</f>
        <v>-1</v>
      </c>
    </row>
    <row r="203" spans="1:8" ht="28.5">
      <c r="A203" t="s">
        <v>206</v>
      </c>
      <c r="B203" t="s">
        <v>143</v>
      </c>
      <c r="C203" t="s">
        <v>65</v>
      </c>
      <c r="D203" t="str">
        <f t="shared" si="18"/>
        <v>ca caoCâu hỏi 8</v>
      </c>
      <c r="E203" s="3" t="s">
        <v>275</v>
      </c>
      <c r="F203" t="s">
        <v>142</v>
      </c>
      <c r="H203">
        <f>IF(F203='2. ĐẦU VÀO DỮ LIỆU'!$V$65,-1)+IF(F203='2. ĐẦU VÀO DỮ LIỆU'!$V$66,1)</f>
        <v>1</v>
      </c>
    </row>
    <row r="204" spans="1:8" ht="28.5">
      <c r="A204" t="s">
        <v>206</v>
      </c>
      <c r="B204" t="s">
        <v>146</v>
      </c>
      <c r="C204" t="s">
        <v>65</v>
      </c>
      <c r="D204" t="str">
        <f t="shared" si="18"/>
        <v>cà phêCâu hỏi 8</v>
      </c>
      <c r="E204" s="3" t="s">
        <v>275</v>
      </c>
      <c r="F204" t="s">
        <v>140</v>
      </c>
      <c r="H204">
        <f>IF(F204='2. ĐẦU VÀO DỮ LIỆU'!$V$65,-1)+IF(F204='2. ĐẦU VÀO DỮ LIỆU'!$V$66,1)</f>
        <v>-1</v>
      </c>
    </row>
    <row r="205" spans="1:8" ht="28.5">
      <c r="A205" t="s">
        <v>206</v>
      </c>
      <c r="B205" t="s">
        <v>146</v>
      </c>
      <c r="C205" t="s">
        <v>65</v>
      </c>
      <c r="D205" t="str">
        <f t="shared" si="18"/>
        <v>cà phêCâu hỏi 8</v>
      </c>
      <c r="E205" s="3" t="s">
        <v>275</v>
      </c>
      <c r="F205" t="s">
        <v>142</v>
      </c>
      <c r="H205">
        <f>IF(F205='2. ĐẦU VÀO DỮ LIỆU'!$V$65,-1)+IF(F205='2. ĐẦU VÀO DỮ LIỆU'!$V$66,1)</f>
        <v>1</v>
      </c>
    </row>
    <row r="206" spans="1:8" ht="28.5">
      <c r="A206" t="s">
        <v>206</v>
      </c>
      <c r="B206" t="s">
        <v>147</v>
      </c>
      <c r="C206" t="s">
        <v>65</v>
      </c>
      <c r="D206" t="str">
        <f t="shared" si="18"/>
        <v>chèCâu hỏi 8</v>
      </c>
      <c r="E206" s="3" t="s">
        <v>275</v>
      </c>
      <c r="F206" t="s">
        <v>140</v>
      </c>
      <c r="H206">
        <f>IF(F206='2. ĐẦU VÀO DỮ LIỆU'!$V$65,-1)+IF(F206='2. ĐẦU VÀO DỮ LIỆU'!$V$66,1)</f>
        <v>-1</v>
      </c>
    </row>
    <row r="207" spans="1:8" ht="28.5">
      <c r="A207" t="s">
        <v>206</v>
      </c>
      <c r="B207" t="s">
        <v>147</v>
      </c>
      <c r="C207" t="s">
        <v>65</v>
      </c>
      <c r="D207" t="str">
        <f t="shared" si="18"/>
        <v>chèCâu hỏi 8</v>
      </c>
      <c r="E207" s="3" t="s">
        <v>275</v>
      </c>
      <c r="F207" t="s">
        <v>142</v>
      </c>
      <c r="H207">
        <f>IF(F207='2. ĐẦU VÀO DỮ LIỆU'!$V$65,-1)+IF(F207='2. ĐẦU VÀO DỮ LIỆU'!$V$66,1)</f>
        <v>1</v>
      </c>
    </row>
    <row r="208" spans="1:8" ht="28.5">
      <c r="A208" t="s">
        <v>206</v>
      </c>
      <c r="B208" t="s">
        <v>141</v>
      </c>
      <c r="C208" t="s">
        <v>65</v>
      </c>
      <c r="D208" t="str">
        <f t="shared" si="18"/>
        <v>chuốiCâu hỏi 8</v>
      </c>
      <c r="E208" s="1" t="s">
        <v>275</v>
      </c>
      <c r="F208" t="s">
        <v>140</v>
      </c>
      <c r="H208">
        <f>IF(F208='2. ĐẦU VÀO DỮ LIỆU'!$V$65,-1)+IF(F208='2. ĐẦU VÀO DỮ LIỆU'!$V$66,1)</f>
        <v>-1</v>
      </c>
    </row>
    <row r="209" spans="1:10" ht="28.5">
      <c r="A209" t="s">
        <v>206</v>
      </c>
      <c r="B209" t="s">
        <v>141</v>
      </c>
      <c r="C209" t="s">
        <v>65</v>
      </c>
      <c r="D209" t="str">
        <f t="shared" si="18"/>
        <v>chuốiCâu hỏi 8</v>
      </c>
      <c r="E209" s="1" t="s">
        <v>275</v>
      </c>
      <c r="F209" t="s">
        <v>142</v>
      </c>
      <c r="H209">
        <f>IF(F209='2. ĐẦU VÀO DỮ LIỆU'!$V$65,-1)+IF(F209='2. ĐẦU VÀO DỮ LIỆU'!$V$66,1)</f>
        <v>1</v>
      </c>
    </row>
    <row r="210" spans="1:10" ht="28.5">
      <c r="A210" t="s">
        <v>206</v>
      </c>
      <c r="B210" t="s">
        <v>143</v>
      </c>
      <c r="C210" t="s">
        <v>67</v>
      </c>
      <c r="D210" t="str">
        <f t="shared" si="18"/>
        <v>ca caoCâu hỏi 9</v>
      </c>
      <c r="E210" s="4" t="s">
        <v>276</v>
      </c>
      <c r="F210" t="s">
        <v>140</v>
      </c>
      <c r="H210">
        <f>IF(F210='2. ĐẦU VÀO DỮ LIỆU'!$V$65,-1)+IF(F210='2. ĐẦU VÀO DỮ LIỆU'!$V$66,1)</f>
        <v>-1</v>
      </c>
    </row>
    <row r="211" spans="1:10" ht="28.5">
      <c r="A211" t="s">
        <v>206</v>
      </c>
      <c r="B211" t="s">
        <v>143</v>
      </c>
      <c r="C211" t="s">
        <v>67</v>
      </c>
      <c r="D211" t="str">
        <f t="shared" si="18"/>
        <v>ca caoCâu hỏi 9</v>
      </c>
      <c r="E211" s="4" t="s">
        <v>276</v>
      </c>
      <c r="F211" t="s">
        <v>142</v>
      </c>
      <c r="H211">
        <f>IF(F211='2. ĐẦU VÀO DỮ LIỆU'!$V$65,-1)+IF(F211='2. ĐẦU VÀO DỮ LIỆU'!$V$66,1)</f>
        <v>1</v>
      </c>
    </row>
    <row r="212" spans="1:10" ht="28.5">
      <c r="A212" t="s">
        <v>206</v>
      </c>
      <c r="B212" t="s">
        <v>146</v>
      </c>
      <c r="C212" t="s">
        <v>67</v>
      </c>
      <c r="D212" t="str">
        <f t="shared" si="18"/>
        <v>cà phêCâu hỏi 9</v>
      </c>
      <c r="E212" s="4" t="s">
        <v>276</v>
      </c>
      <c r="F212" t="s">
        <v>140</v>
      </c>
      <c r="H212">
        <f>IF(F212='2. ĐẦU VÀO DỮ LIỆU'!$V$65,-1)+IF(F212='2. ĐẦU VÀO DỮ LIỆU'!$V$66,1)</f>
        <v>-1</v>
      </c>
    </row>
    <row r="213" spans="1:10" ht="28.5">
      <c r="A213" t="s">
        <v>206</v>
      </c>
      <c r="B213" t="s">
        <v>146</v>
      </c>
      <c r="C213" t="s">
        <v>67</v>
      </c>
      <c r="D213" t="str">
        <f t="shared" si="18"/>
        <v>cà phêCâu hỏi 9</v>
      </c>
      <c r="E213" s="4" t="s">
        <v>276</v>
      </c>
      <c r="F213" t="s">
        <v>142</v>
      </c>
      <c r="H213">
        <f>IF(F213='2. ĐẦU VÀO DỮ LIỆU'!$V$65,-1)+IF(F213='2. ĐẦU VÀO DỮ LIỆU'!$V$66,1)</f>
        <v>1</v>
      </c>
    </row>
    <row r="214" spans="1:10" ht="28.5">
      <c r="A214" t="s">
        <v>206</v>
      </c>
      <c r="B214" t="s">
        <v>147</v>
      </c>
      <c r="C214" t="s">
        <v>67</v>
      </c>
      <c r="D214" t="str">
        <f t="shared" si="18"/>
        <v>chèCâu hỏi 9</v>
      </c>
      <c r="E214" s="4" t="s">
        <v>277</v>
      </c>
      <c r="F214" t="s">
        <v>140</v>
      </c>
      <c r="H214">
        <f>IF(F214='2. ĐẦU VÀO DỮ LIỆU'!$V$65,-1)+IF(F214='2. ĐẦU VÀO DỮ LIỆU'!$V$66,1)</f>
        <v>-1</v>
      </c>
    </row>
    <row r="215" spans="1:10" ht="28.5">
      <c r="A215" t="s">
        <v>206</v>
      </c>
      <c r="B215" t="s">
        <v>147</v>
      </c>
      <c r="C215" t="s">
        <v>67</v>
      </c>
      <c r="D215" t="str">
        <f t="shared" si="18"/>
        <v>chèCâu hỏi 9</v>
      </c>
      <c r="E215" s="4" t="s">
        <v>276</v>
      </c>
      <c r="F215" t="s">
        <v>142</v>
      </c>
      <c r="H215">
        <f>IF(F215='2. ĐẦU VÀO DỮ LIỆU'!$V$65,-1)+IF(F215='2. ĐẦU VÀO DỮ LIỆU'!$V$66,1)</f>
        <v>1</v>
      </c>
    </row>
    <row r="216" spans="1:10" ht="28.5">
      <c r="A216" t="s">
        <v>206</v>
      </c>
      <c r="B216" t="s">
        <v>141</v>
      </c>
      <c r="C216" t="s">
        <v>67</v>
      </c>
      <c r="D216" t="str">
        <f t="shared" si="18"/>
        <v>chuốiCâu hỏi 9</v>
      </c>
      <c r="E216" s="1" t="s">
        <v>278</v>
      </c>
      <c r="F216" t="s">
        <v>140</v>
      </c>
      <c r="H216">
        <f>IF(F216='2. ĐẦU VÀO DỮ LIỆU'!$V$65,-1)+IF(F216='2. ĐẦU VÀO DỮ LIỆU'!$V$66,1)</f>
        <v>-1</v>
      </c>
    </row>
    <row r="217" spans="1:10" ht="28.5">
      <c r="A217" t="s">
        <v>206</v>
      </c>
      <c r="B217" t="s">
        <v>141</v>
      </c>
      <c r="C217" t="s">
        <v>67</v>
      </c>
      <c r="D217" t="str">
        <f t="shared" si="18"/>
        <v>chuốiCâu hỏi 9</v>
      </c>
      <c r="E217" s="1" t="s">
        <v>278</v>
      </c>
      <c r="F217" t="s">
        <v>142</v>
      </c>
      <c r="H217">
        <f>IF(F217='2. ĐẦU VÀO DỮ LIỆU'!$V$65,-1)+IF(F217='2. ĐẦU VÀO DỮ LIỆU'!$V$66,1)</f>
        <v>1</v>
      </c>
    </row>
    <row r="218" spans="1:10" ht="28.5">
      <c r="A218" t="s">
        <v>204</v>
      </c>
      <c r="B218" t="s">
        <v>139</v>
      </c>
      <c r="C218" t="s">
        <v>54</v>
      </c>
      <c r="D218" t="str">
        <f t="shared" si="18"/>
        <v>thông tin chungCâu hỏi 1</v>
      </c>
      <c r="E218" s="3" t="s">
        <v>205</v>
      </c>
      <c r="F218" t="s">
        <v>140</v>
      </c>
      <c r="G218" s="1" t="s">
        <v>303</v>
      </c>
      <c r="H218">
        <f>IF(F218='2. ĐẦU VÀO DỮ LIỆU'!$V$65,-1)+IF(F218='2. ĐẦU VÀO DỮ LIỆU'!$V$66,1)</f>
        <v>-1</v>
      </c>
      <c r="J218"/>
    </row>
    <row r="219" spans="1:10" ht="28.5">
      <c r="A219" t="s">
        <v>204</v>
      </c>
      <c r="B219" t="s">
        <v>139</v>
      </c>
      <c r="C219" t="s">
        <v>54</v>
      </c>
      <c r="D219" t="str">
        <f t="shared" si="18"/>
        <v>thông tin chungCâu hỏi 1</v>
      </c>
      <c r="E219" s="3" t="s">
        <v>205</v>
      </c>
      <c r="F219" t="s">
        <v>142</v>
      </c>
      <c r="G219" s="1" t="s">
        <v>304</v>
      </c>
      <c r="H219">
        <f>IF(F219='2. ĐẦU VÀO DỮ LIỆU'!$V$65,-1)+IF(F219='2. ĐẦU VÀO DỮ LIỆU'!$V$66,1)</f>
        <v>1</v>
      </c>
      <c r="J219"/>
    </row>
    <row r="220" spans="1:10" ht="28.5">
      <c r="A220" t="s">
        <v>206</v>
      </c>
      <c r="B220" t="s">
        <v>139</v>
      </c>
      <c r="C220" t="s">
        <v>68</v>
      </c>
      <c r="D220" t="str">
        <f t="shared" si="18"/>
        <v>thông tin chungCâu hỏi 10</v>
      </c>
      <c r="E220" s="3" t="s">
        <v>207</v>
      </c>
      <c r="F220" t="s">
        <v>140</v>
      </c>
      <c r="G220" s="1" t="s">
        <v>305</v>
      </c>
      <c r="H220">
        <f>IF(F220='2. ĐẦU VÀO DỮ LIỆU'!$V$65,-1)+IF(F220='2. ĐẦU VÀO DỮ LIỆU'!$V$66,1)</f>
        <v>-1</v>
      </c>
      <c r="J220"/>
    </row>
    <row r="221" spans="1:10" ht="28.5">
      <c r="A221" t="s">
        <v>206</v>
      </c>
      <c r="B221" t="s">
        <v>139</v>
      </c>
      <c r="C221" t="s">
        <v>68</v>
      </c>
      <c r="D221" t="str">
        <f t="shared" si="18"/>
        <v>thông tin chungCâu hỏi 10</v>
      </c>
      <c r="E221" s="3" t="s">
        <v>207</v>
      </c>
      <c r="F221" t="s">
        <v>142</v>
      </c>
      <c r="G221" s="1" t="s">
        <v>306</v>
      </c>
      <c r="H221">
        <f>IF(F221='2. ĐẦU VÀO DỮ LIỆU'!$V$65,-1)+IF(F221='2. ĐẦU VÀO DỮ LIỆU'!$V$66,1)</f>
        <v>1</v>
      </c>
      <c r="J221"/>
    </row>
    <row r="222" spans="1:10" ht="42.75">
      <c r="A222" t="s">
        <v>206</v>
      </c>
      <c r="B222" t="s">
        <v>139</v>
      </c>
      <c r="C222" t="s">
        <v>69</v>
      </c>
      <c r="D222" t="str">
        <f t="shared" si="18"/>
        <v>thông tin chungCâu hỏi 11</v>
      </c>
      <c r="E222" s="3" t="s">
        <v>280</v>
      </c>
      <c r="F222" t="s">
        <v>140</v>
      </c>
      <c r="G222" s="1" t="s">
        <v>307</v>
      </c>
      <c r="H222">
        <f>IF(F222='2. ĐẦU VÀO DỮ LIỆU'!$V$65,-1)+IF(F222='2. ĐẦU VÀO DỮ LIỆU'!$V$66,1)</f>
        <v>-1</v>
      </c>
      <c r="J222"/>
    </row>
    <row r="223" spans="1:10" ht="42.75">
      <c r="A223" t="s">
        <v>206</v>
      </c>
      <c r="B223" t="s">
        <v>139</v>
      </c>
      <c r="C223" t="s">
        <v>69</v>
      </c>
      <c r="D223" t="str">
        <f t="shared" si="18"/>
        <v>thông tin chungCâu hỏi 11</v>
      </c>
      <c r="E223" s="3" t="s">
        <v>280</v>
      </c>
      <c r="F223" t="s">
        <v>142</v>
      </c>
      <c r="G223" s="1" t="s">
        <v>308</v>
      </c>
      <c r="H223">
        <f>IF(F223='2. ĐẦU VÀO DỮ LIỆU'!$V$65,-1)+IF(F223='2. ĐẦU VÀO DỮ LIỆU'!$V$66,1)</f>
        <v>1</v>
      </c>
      <c r="J223"/>
    </row>
    <row r="224" spans="1:10" ht="57">
      <c r="A224" t="s">
        <v>206</v>
      </c>
      <c r="B224" t="s">
        <v>139</v>
      </c>
      <c r="C224" t="s">
        <v>70</v>
      </c>
      <c r="D224" t="str">
        <f t="shared" si="18"/>
        <v>thông tin chungCâu hỏi 12</v>
      </c>
      <c r="E224" s="4" t="s">
        <v>281</v>
      </c>
      <c r="F224" t="s">
        <v>140</v>
      </c>
      <c r="G224" s="1" t="s">
        <v>309</v>
      </c>
      <c r="H224">
        <f>IF(F224='2. ĐẦU VÀO DỮ LIỆU'!$V$65,-1)+IF(F224='2. ĐẦU VÀO DỮ LIỆU'!$V$66,1)</f>
        <v>-1</v>
      </c>
      <c r="J224"/>
    </row>
    <row r="225" spans="1:10" ht="57">
      <c r="A225" t="s">
        <v>206</v>
      </c>
      <c r="B225" t="s">
        <v>139</v>
      </c>
      <c r="C225" t="s">
        <v>70</v>
      </c>
      <c r="D225" t="str">
        <f t="shared" si="18"/>
        <v>thông tin chungCâu hỏi 12</v>
      </c>
      <c r="E225" s="4" t="s">
        <v>281</v>
      </c>
      <c r="F225" t="s">
        <v>142</v>
      </c>
      <c r="G225" s="1" t="s">
        <v>310</v>
      </c>
      <c r="H225">
        <f>IF(F225='2. ĐẦU VÀO DỮ LIỆU'!$V$65,-1)+IF(F225='2. ĐẦU VÀO DỮ LIỆU'!$V$66,1)</f>
        <v>1</v>
      </c>
      <c r="J225"/>
    </row>
    <row r="226" spans="1:10" ht="42.75">
      <c r="A226" t="s">
        <v>206</v>
      </c>
      <c r="B226" t="s">
        <v>139</v>
      </c>
      <c r="C226" t="s">
        <v>71</v>
      </c>
      <c r="D226" t="str">
        <f t="shared" si="18"/>
        <v>thông tin chungCâu hỏi 13</v>
      </c>
      <c r="E226" s="3" t="s">
        <v>283</v>
      </c>
      <c r="F226" t="s">
        <v>140</v>
      </c>
      <c r="G226" s="1" t="s">
        <v>311</v>
      </c>
      <c r="H226">
        <f>IF(F226='2. ĐẦU VÀO DỮ LIỆU'!$V$65,-1)+IF(F226='2. ĐẦU VÀO DỮ LIỆU'!$V$66,1)</f>
        <v>-1</v>
      </c>
      <c r="I226" t="s">
        <v>312</v>
      </c>
      <c r="J226" s="1" t="s">
        <v>218</v>
      </c>
    </row>
    <row r="227" spans="1:10" ht="42.75">
      <c r="A227" t="s">
        <v>206</v>
      </c>
      <c r="B227" t="s">
        <v>139</v>
      </c>
      <c r="C227" t="s">
        <v>71</v>
      </c>
      <c r="D227" t="str">
        <f t="shared" si="18"/>
        <v>thông tin chungCâu hỏi 13</v>
      </c>
      <c r="E227" s="3" t="s">
        <v>283</v>
      </c>
      <c r="F227" t="s">
        <v>142</v>
      </c>
      <c r="G227" s="1" t="s">
        <v>313</v>
      </c>
      <c r="H227">
        <f>IF(F227='2. ĐẦU VÀO DỮ LIỆU'!$V$65,-1)+IF(F227='2. ĐẦU VÀO DỮ LIỆU'!$V$66,1)</f>
        <v>1</v>
      </c>
      <c r="I227" t="s">
        <v>314</v>
      </c>
      <c r="J227" s="1" t="s">
        <v>219</v>
      </c>
    </row>
    <row r="228" spans="1:10" ht="71.25">
      <c r="A228" t="s">
        <v>224</v>
      </c>
      <c r="B228" t="s">
        <v>139</v>
      </c>
      <c r="C228" t="s">
        <v>77</v>
      </c>
      <c r="D228" t="str">
        <f t="shared" si="18"/>
        <v>thông tin chungCâu hỏi 14</v>
      </c>
      <c r="E228" s="3" t="s">
        <v>225</v>
      </c>
      <c r="F228" t="s">
        <v>165</v>
      </c>
      <c r="G228" s="1" t="s">
        <v>315</v>
      </c>
      <c r="H228">
        <f>IF(F228='2. ĐẦU VÀO DỮ LIỆU'!$V$65,-1)+IF(F228='2. ĐẦU VÀO DỮ LIỆU'!$V$66,1)</f>
        <v>0</v>
      </c>
      <c r="J228"/>
    </row>
    <row r="229" spans="1:10" ht="42.75">
      <c r="A229" t="s">
        <v>224</v>
      </c>
      <c r="B229" t="s">
        <v>139</v>
      </c>
      <c r="C229" t="s">
        <v>80</v>
      </c>
      <c r="D229" t="str">
        <f t="shared" si="18"/>
        <v>thông tin chungCâu hỏi 15</v>
      </c>
      <c r="E229" s="3" t="s">
        <v>228</v>
      </c>
      <c r="F229" t="s">
        <v>169</v>
      </c>
      <c r="G229" s="1" t="s">
        <v>316</v>
      </c>
      <c r="H229">
        <f>IF(F229='2. ĐẦU VÀO DỮ LIỆU'!$V$65,-1)+IF(F229='2. ĐẦU VÀO DỮ LIỆU'!$V$66,1)</f>
        <v>0</v>
      </c>
      <c r="J229"/>
    </row>
    <row r="230" spans="1:10" ht="57.75" thickBot="1">
      <c r="A230" t="s">
        <v>224</v>
      </c>
      <c r="B230" t="s">
        <v>139</v>
      </c>
      <c r="C230" t="s">
        <v>83</v>
      </c>
      <c r="D230" t="str">
        <f t="shared" si="18"/>
        <v>thông tin chungCâu hỏi 16</v>
      </c>
      <c r="E230" s="3" t="s">
        <v>230</v>
      </c>
      <c r="F230" t="s">
        <v>174</v>
      </c>
      <c r="G230" s="1" t="s">
        <v>317</v>
      </c>
      <c r="H230">
        <f>IF(F230='2. ĐẦU VÀO DỮ LIỆU'!$V$65,-1)+IF(F230='2. ĐẦU VÀO DỮ LIỆU'!$V$66,1)</f>
        <v>0</v>
      </c>
      <c r="J230"/>
    </row>
    <row r="231" spans="1:10" ht="57">
      <c r="A231" t="s">
        <v>224</v>
      </c>
      <c r="B231" t="s">
        <v>139</v>
      </c>
      <c r="C231" t="s">
        <v>86</v>
      </c>
      <c r="D231" t="str">
        <f t="shared" si="18"/>
        <v>thông tin chungCâu hỏi 17</v>
      </c>
      <c r="E231" s="5" t="s">
        <v>232</v>
      </c>
      <c r="F231" t="s">
        <v>178</v>
      </c>
      <c r="G231" s="1" t="s">
        <v>318</v>
      </c>
      <c r="H231">
        <f>IF(F231='2. ĐẦU VÀO DỮ LIỆU'!$V$65,-1)+IF(F231='2. ĐẦU VÀO DỮ LIỆU'!$V$66,1)</f>
        <v>0</v>
      </c>
      <c r="J231"/>
    </row>
    <row r="232" spans="1:10" ht="28.5">
      <c r="A232" t="s">
        <v>224</v>
      </c>
      <c r="B232" t="s">
        <v>139</v>
      </c>
      <c r="C232" t="s">
        <v>89</v>
      </c>
      <c r="D232" t="str">
        <f t="shared" si="18"/>
        <v>thông tin chungCâu hỏi 18</v>
      </c>
      <c r="E232" s="3" t="s">
        <v>235</v>
      </c>
      <c r="F232" t="s">
        <v>181</v>
      </c>
      <c r="G232" s="1" t="s">
        <v>319</v>
      </c>
      <c r="H232">
        <f>IF(F232='2. ĐẦU VÀO DỮ LIỆU'!$V$65,-1)+IF(F232='2. ĐẦU VÀO DỮ LIỆU'!$V$66,1)</f>
        <v>0</v>
      </c>
      <c r="J232"/>
    </row>
    <row r="233" spans="1:10" ht="42.75">
      <c r="A233" t="s">
        <v>224</v>
      </c>
      <c r="B233" t="s">
        <v>139</v>
      </c>
      <c r="C233" t="s">
        <v>92</v>
      </c>
      <c r="D233" t="str">
        <f t="shared" si="18"/>
        <v>thông tin chungCâu hỏi 19</v>
      </c>
      <c r="E233" s="3" t="s">
        <v>237</v>
      </c>
      <c r="F233" t="s">
        <v>184</v>
      </c>
      <c r="G233" s="1" t="s">
        <v>320</v>
      </c>
      <c r="H233">
        <f>IF(F233='2. ĐẦU VÀO DỮ LIỆU'!$V$65,-1)+IF(F233='2. ĐẦU VÀO DỮ LIỆU'!$V$66,1)</f>
        <v>0</v>
      </c>
      <c r="J233"/>
    </row>
    <row r="234" spans="1:10" ht="42.75">
      <c r="A234" t="s">
        <v>204</v>
      </c>
      <c r="B234" t="s">
        <v>139</v>
      </c>
      <c r="C234" t="s">
        <v>56</v>
      </c>
      <c r="D234" t="str">
        <f t="shared" si="18"/>
        <v>thông tin chungCâu hỏi 2</v>
      </c>
      <c r="E234" s="3" t="s">
        <v>285</v>
      </c>
      <c r="F234" t="s">
        <v>140</v>
      </c>
      <c r="G234" s="1" t="s">
        <v>321</v>
      </c>
      <c r="H234">
        <f>IF(F234='2. ĐẦU VÀO DỮ LIỆU'!$V$65,-1)+IF(F234='2. ĐẦU VÀO DỮ LIỆU'!$V$66,1)</f>
        <v>-1</v>
      </c>
      <c r="J234"/>
    </row>
    <row r="235" spans="1:10" ht="42.75">
      <c r="A235" t="s">
        <v>204</v>
      </c>
      <c r="B235" t="s">
        <v>139</v>
      </c>
      <c r="C235" t="s">
        <v>56</v>
      </c>
      <c r="D235" t="str">
        <f t="shared" si="18"/>
        <v>thông tin chungCâu hỏi 2</v>
      </c>
      <c r="E235" s="3" t="s">
        <v>285</v>
      </c>
      <c r="F235" t="s">
        <v>142</v>
      </c>
      <c r="G235" s="1" t="s">
        <v>322</v>
      </c>
      <c r="H235">
        <f>IF(F235='2. ĐẦU VÀO DỮ LIỆU'!$V$65,-1)+IF(F235='2. ĐẦU VÀO DỮ LIỆU'!$V$66,1)</f>
        <v>1</v>
      </c>
      <c r="I235" t="s">
        <v>314</v>
      </c>
      <c r="J235" s="1" t="s">
        <v>210</v>
      </c>
    </row>
    <row r="236" spans="1:10" ht="42.75">
      <c r="A236" t="s">
        <v>224</v>
      </c>
      <c r="B236" t="s">
        <v>139</v>
      </c>
      <c r="C236" t="s">
        <v>98</v>
      </c>
      <c r="D236" t="str">
        <f t="shared" si="18"/>
        <v>thông tin chungCâu hỏi 20</v>
      </c>
      <c r="E236" s="3" t="s">
        <v>286</v>
      </c>
      <c r="F236" t="s">
        <v>187</v>
      </c>
      <c r="G236" s="1" t="s">
        <v>323</v>
      </c>
      <c r="H236">
        <f>IF(F236='2. ĐẦU VÀO DỮ LIỆU'!$V$65,-1)+IF(F236='2. ĐẦU VÀO DỮ LIỆU'!$V$66,1)</f>
        <v>0</v>
      </c>
      <c r="I236" t="s">
        <v>324</v>
      </c>
      <c r="J236" s="1" t="s">
        <v>219</v>
      </c>
    </row>
    <row r="237" spans="1:10" ht="42.75">
      <c r="A237" t="s">
        <v>224</v>
      </c>
      <c r="B237" t="s">
        <v>139</v>
      </c>
      <c r="C237" t="s">
        <v>100</v>
      </c>
      <c r="D237" t="str">
        <f t="shared" si="18"/>
        <v>thông tin chungCâu hỏi 21</v>
      </c>
      <c r="E237" s="3" t="s">
        <v>244</v>
      </c>
      <c r="F237" t="s">
        <v>189</v>
      </c>
      <c r="G237" s="1" t="s">
        <v>325</v>
      </c>
      <c r="H237">
        <f>IF(F237='2. ĐẦU VÀO DỮ LIỆU'!$V$65,-1)+IF(F237='2. ĐẦU VÀO DỮ LIỆU'!$V$66,1)</f>
        <v>0</v>
      </c>
      <c r="I237" t="s">
        <v>326</v>
      </c>
      <c r="J237" s="1" t="s">
        <v>222</v>
      </c>
    </row>
    <row r="238" spans="1:10" ht="42.75">
      <c r="A238" t="s">
        <v>224</v>
      </c>
      <c r="B238" t="s">
        <v>139</v>
      </c>
      <c r="C238" t="s">
        <v>102</v>
      </c>
      <c r="D238" t="str">
        <f t="shared" si="18"/>
        <v>thông tin chungCâu hỏi 22</v>
      </c>
      <c r="E238" s="3" t="s">
        <v>287</v>
      </c>
      <c r="F238" t="s">
        <v>191</v>
      </c>
      <c r="G238" s="1" t="s">
        <v>327</v>
      </c>
      <c r="H238">
        <f>IF(F238='2. ĐẦU VÀO DỮ LIỆU'!$V$65,-1)+IF(F238='2. ĐẦU VÀO DỮ LIỆU'!$V$66,1)</f>
        <v>0</v>
      </c>
      <c r="J238"/>
    </row>
    <row r="239" spans="1:10" ht="85.5">
      <c r="A239" t="s">
        <v>224</v>
      </c>
      <c r="B239" t="s">
        <v>139</v>
      </c>
      <c r="C239" t="s">
        <v>104</v>
      </c>
      <c r="D239" t="str">
        <f t="shared" si="18"/>
        <v>thông tin chungCâu hỏi 23</v>
      </c>
      <c r="E239" s="3" t="s">
        <v>288</v>
      </c>
      <c r="F239" t="s">
        <v>192</v>
      </c>
      <c r="G239" s="1" t="s">
        <v>328</v>
      </c>
      <c r="H239">
        <f>IF(F239='2. ĐẦU VÀO DỮ LIỆU'!$V$65,-1)+IF(F239='2. ĐẦU VÀO DỮ LIỆU'!$V$66,1)</f>
        <v>0</v>
      </c>
      <c r="J239"/>
    </row>
    <row r="240" spans="1:10" ht="28.5">
      <c r="A240" t="s">
        <v>224</v>
      </c>
      <c r="B240" t="s">
        <v>139</v>
      </c>
      <c r="C240" t="s">
        <v>106</v>
      </c>
      <c r="D240" t="str">
        <f t="shared" si="18"/>
        <v>thông tin chungCâu hỏi 24a</v>
      </c>
      <c r="E240" s="3" t="s">
        <v>249</v>
      </c>
      <c r="F240" t="s">
        <v>193</v>
      </c>
      <c r="G240" s="1" t="s">
        <v>329</v>
      </c>
      <c r="H240">
        <f>IF(F240='2. ĐẦU VÀO DỮ LIỆU'!$V$65,-1)+IF(F240='2. ĐẦU VÀO DỮ LIỆU'!$V$66,1)</f>
        <v>0</v>
      </c>
      <c r="J240"/>
    </row>
    <row r="241" spans="1:10" ht="71.25">
      <c r="A241" t="s">
        <v>224</v>
      </c>
      <c r="B241" t="s">
        <v>139</v>
      </c>
      <c r="C241" t="s">
        <v>108</v>
      </c>
      <c r="D241" t="str">
        <f t="shared" si="18"/>
        <v>thông tin chungCâu hỏi 24b</v>
      </c>
      <c r="E241" s="3" t="s">
        <v>289</v>
      </c>
      <c r="F241" t="s">
        <v>194</v>
      </c>
      <c r="G241" s="1" t="s">
        <v>330</v>
      </c>
      <c r="H241">
        <f>IF(F241='2. ĐẦU VÀO DỮ LIỆU'!$V$65,-1)+IF(F241='2. ĐẦU VÀO DỮ LIỆU'!$V$66,1)</f>
        <v>0</v>
      </c>
      <c r="J241"/>
    </row>
    <row r="242" spans="1:10" ht="42.75">
      <c r="A242" t="s">
        <v>224</v>
      </c>
      <c r="B242" t="s">
        <v>139</v>
      </c>
      <c r="C242" t="s">
        <v>111</v>
      </c>
      <c r="D242" t="str">
        <f t="shared" si="18"/>
        <v>thông tin chungCâu hỏi 25</v>
      </c>
      <c r="E242" s="3" t="s">
        <v>251</v>
      </c>
      <c r="F242" t="s">
        <v>290</v>
      </c>
      <c r="G242" s="1" t="s">
        <v>331</v>
      </c>
      <c r="H242">
        <f>IF(F242='2. ĐẦU VÀO DỮ LIỆU'!$V$65,-1)+IF(F242='2. ĐẦU VÀO DỮ LIỆU'!$V$66,1)</f>
        <v>0</v>
      </c>
      <c r="J242"/>
    </row>
    <row r="243" spans="1:10">
      <c r="A243" t="s">
        <v>224</v>
      </c>
      <c r="B243" t="s">
        <v>139</v>
      </c>
      <c r="C243" t="s">
        <v>113</v>
      </c>
      <c r="D243" t="str">
        <f t="shared" si="18"/>
        <v>thông tin chungCâu hỏi 26</v>
      </c>
      <c r="E243" s="56" t="s">
        <v>252</v>
      </c>
      <c r="G243" s="1" t="s">
        <v>252</v>
      </c>
      <c r="H243">
        <f>IF(F243='2. ĐẦU VÀO DỮ LIỆU'!$V$65,-1)+IF(F243='2. ĐẦU VÀO DỮ LIỆU'!$V$66,1)</f>
        <v>0</v>
      </c>
      <c r="J243"/>
    </row>
    <row r="244" spans="1:10" ht="42.75">
      <c r="A244" t="s">
        <v>224</v>
      </c>
      <c r="B244" t="s">
        <v>139</v>
      </c>
      <c r="C244" t="s">
        <v>115</v>
      </c>
      <c r="D244" t="str">
        <f t="shared" si="18"/>
        <v>thông tin chungCâu hỏi 27</v>
      </c>
      <c r="E244" s="56" t="s">
        <v>292</v>
      </c>
      <c r="G244" s="1" t="s">
        <v>292</v>
      </c>
      <c r="H244">
        <f>IF(F244='2. ĐẦU VÀO DỮ LIỆU'!$V$65,-1)+IF(F244='2. ĐẦU VÀO DỮ LIỆU'!$V$66,1)</f>
        <v>0</v>
      </c>
      <c r="I244" t="s">
        <v>143</v>
      </c>
      <c r="J244" s="1" t="s">
        <v>210</v>
      </c>
    </row>
    <row r="245" spans="1:10" ht="28.5">
      <c r="A245" t="s">
        <v>224</v>
      </c>
      <c r="B245" t="s">
        <v>139</v>
      </c>
      <c r="C245" t="s">
        <v>119</v>
      </c>
      <c r="D245" t="str">
        <f t="shared" si="18"/>
        <v>thông tin chungCâu hỏi 29</v>
      </c>
      <c r="E245" s="56" t="s">
        <v>293</v>
      </c>
      <c r="G245" s="1" t="s">
        <v>293</v>
      </c>
      <c r="H245">
        <f>IF(F245='2. ĐẦU VÀO DỮ LIỆU'!$V$65,-1)+IF(F245='2. ĐẦU VÀO DỮ LIỆU'!$V$66,1)</f>
        <v>0</v>
      </c>
      <c r="I245" t="s">
        <v>143</v>
      </c>
      <c r="J245" s="1" t="s">
        <v>215</v>
      </c>
    </row>
    <row r="246" spans="1:10" ht="71.25">
      <c r="A246" t="s">
        <v>224</v>
      </c>
      <c r="B246" t="s">
        <v>139</v>
      </c>
      <c r="C246" t="s">
        <v>117</v>
      </c>
      <c r="D246" t="str">
        <f t="shared" si="18"/>
        <v>thông tin chungCâu hỏi 28</v>
      </c>
      <c r="E246" s="56" t="s">
        <v>255</v>
      </c>
      <c r="G246" s="1" t="s">
        <v>255</v>
      </c>
      <c r="H246">
        <f>IF(F246='2. ĐẦU VÀO DỮ LIỆU'!$V$65,-1)+IF(F246='2. ĐẦU VÀO DỮ LIỆU'!$V$66,1)</f>
        <v>0</v>
      </c>
      <c r="I246" t="s">
        <v>143</v>
      </c>
      <c r="J246" s="1" t="s">
        <v>220</v>
      </c>
    </row>
    <row r="247" spans="1:10" ht="42.75">
      <c r="A247" t="s">
        <v>204</v>
      </c>
      <c r="B247" t="s">
        <v>139</v>
      </c>
      <c r="C247" t="s">
        <v>256</v>
      </c>
      <c r="D247" t="str">
        <f t="shared" si="18"/>
        <v>thông tin chungCâu hỏi 3</v>
      </c>
      <c r="E247" s="3" t="s">
        <v>257</v>
      </c>
      <c r="F247" t="s">
        <v>140</v>
      </c>
      <c r="G247" s="1" t="s">
        <v>332</v>
      </c>
      <c r="H247">
        <f>IF(F247='2. ĐẦU VÀO DỮ LIỆU'!$V$65,-1)+IF(F247='2. ĐẦU VÀO DỮ LIỆU'!$V$66,1)</f>
        <v>-1</v>
      </c>
      <c r="I247" t="s">
        <v>312</v>
      </c>
      <c r="J247" s="1" t="s">
        <v>223</v>
      </c>
    </row>
    <row r="248" spans="1:10" ht="42.75">
      <c r="A248" t="s">
        <v>204</v>
      </c>
      <c r="B248" t="s">
        <v>139</v>
      </c>
      <c r="C248" t="s">
        <v>256</v>
      </c>
      <c r="D248" t="str">
        <f t="shared" si="18"/>
        <v>thông tin chungCâu hỏi 3</v>
      </c>
      <c r="E248" s="3" t="s">
        <v>257</v>
      </c>
      <c r="F248" t="s">
        <v>142</v>
      </c>
      <c r="G248" s="1" t="s">
        <v>333</v>
      </c>
      <c r="H248">
        <f>IF(F248='2. ĐẦU VÀO DỮ LIỆU'!$V$65,-1)+IF(F248='2. ĐẦU VÀO DỮ LIỆU'!$V$66,1)</f>
        <v>1</v>
      </c>
      <c r="J248"/>
    </row>
    <row r="249" spans="1:10" ht="57">
      <c r="A249" t="s">
        <v>224</v>
      </c>
      <c r="B249" t="s">
        <v>139</v>
      </c>
      <c r="C249" t="s">
        <v>124</v>
      </c>
      <c r="D249" t="str">
        <f t="shared" si="18"/>
        <v>thông tin chungCâu hỏi 31</v>
      </c>
      <c r="E249" s="56" t="s">
        <v>294</v>
      </c>
      <c r="G249" s="1" t="s">
        <v>294</v>
      </c>
      <c r="H249">
        <f>IF(F249='2. ĐẦU VÀO DỮ LIỆU'!$V$65,-1)+IF(F249='2. ĐẦU VÀO DỮ LIỆU'!$V$66,1)</f>
        <v>0</v>
      </c>
      <c r="J249"/>
    </row>
    <row r="250" spans="1:10" ht="57">
      <c r="A250" t="s">
        <v>224</v>
      </c>
      <c r="B250" t="s">
        <v>139</v>
      </c>
      <c r="C250" t="s">
        <v>126</v>
      </c>
      <c r="D250" t="str">
        <f t="shared" si="18"/>
        <v>thông tin chungCâu hỏi 32</v>
      </c>
      <c r="E250" s="56" t="s">
        <v>295</v>
      </c>
      <c r="G250" s="1" t="s">
        <v>295</v>
      </c>
      <c r="H250">
        <f>IF(F250='2. ĐẦU VÀO DỮ LIỆU'!$V$65,-1)+IF(F250='2. ĐẦU VÀO DỮ LIỆU'!$V$66,1)</f>
        <v>0</v>
      </c>
      <c r="J250"/>
    </row>
    <row r="251" spans="1:10" ht="57">
      <c r="A251" t="s">
        <v>224</v>
      </c>
      <c r="B251" t="s">
        <v>139</v>
      </c>
      <c r="C251" t="s">
        <v>128</v>
      </c>
      <c r="D251" t="str">
        <f t="shared" si="18"/>
        <v>thông tin chungCâu hỏi 33</v>
      </c>
      <c r="E251" s="56" t="s">
        <v>260</v>
      </c>
      <c r="G251" s="1" t="s">
        <v>260</v>
      </c>
      <c r="H251">
        <f>IF(F251='2. ĐẦU VÀO DỮ LIỆU'!$V$65,-1)+IF(F251='2. ĐẦU VÀO DỮ LIỆU'!$V$66,1)</f>
        <v>0</v>
      </c>
      <c r="J251"/>
    </row>
    <row r="252" spans="1:10" ht="57">
      <c r="A252" t="s">
        <v>224</v>
      </c>
      <c r="B252" t="s">
        <v>139</v>
      </c>
      <c r="C252" t="s">
        <v>122</v>
      </c>
      <c r="D252" t="str">
        <f t="shared" si="18"/>
        <v>thông tin chungCâu hỏi 30</v>
      </c>
      <c r="E252" s="1" t="s">
        <v>296</v>
      </c>
      <c r="G252" s="1" t="s">
        <v>296</v>
      </c>
      <c r="H252">
        <f>IF(F252='2. ĐẦU VÀO DỮ LIỆU'!$V$65,-1)+IF(F252='2. ĐẦU VÀO DỮ LIỆU'!$V$66,1)</f>
        <v>0</v>
      </c>
      <c r="J252"/>
    </row>
    <row r="253" spans="1:10" ht="42.75">
      <c r="A253" t="s">
        <v>224</v>
      </c>
      <c r="B253" t="s">
        <v>139</v>
      </c>
      <c r="C253" t="s">
        <v>131</v>
      </c>
      <c r="D253" t="str">
        <f t="shared" si="18"/>
        <v>thông tin chungCâu hỏi 34</v>
      </c>
      <c r="E253" s="1" t="s">
        <v>262</v>
      </c>
      <c r="G253" s="1" t="s">
        <v>262</v>
      </c>
      <c r="H253">
        <f>IF(F253='2. ĐẦU VÀO DỮ LIỆU'!$V$65,-1)+IF(F253='2. ĐẦU VÀO DỮ LIỆU'!$V$66,1)</f>
        <v>0</v>
      </c>
      <c r="J253"/>
    </row>
    <row r="254" spans="1:10" ht="42.75">
      <c r="A254" t="s">
        <v>224</v>
      </c>
      <c r="B254" t="s">
        <v>139</v>
      </c>
      <c r="C254" t="s">
        <v>133</v>
      </c>
      <c r="D254" t="str">
        <f t="shared" si="18"/>
        <v>thông tin chungCâu hỏi 35</v>
      </c>
      <c r="E254" s="1" t="s">
        <v>263</v>
      </c>
      <c r="G254" s="1" t="s">
        <v>263</v>
      </c>
      <c r="H254">
        <f>IF(F254='2. ĐẦU VÀO DỮ LIỆU'!$V$65,-1)+IF(F254='2. ĐẦU VÀO DỮ LIỆU'!$V$66,1)</f>
        <v>0</v>
      </c>
      <c r="I254" t="s">
        <v>143</v>
      </c>
      <c r="J254" s="1" t="s">
        <v>229</v>
      </c>
    </row>
    <row r="255" spans="1:10" ht="28.5">
      <c r="A255" t="s">
        <v>224</v>
      </c>
      <c r="B255" t="s">
        <v>139</v>
      </c>
      <c r="C255" t="s">
        <v>135</v>
      </c>
      <c r="D255" t="str">
        <f t="shared" si="18"/>
        <v>thông tin chungCâu hỏi 36</v>
      </c>
      <c r="E255" s="1" t="s">
        <v>297</v>
      </c>
      <c r="G255" s="1" t="s">
        <v>297</v>
      </c>
      <c r="H255">
        <f>IF(F255='2. ĐẦU VÀO DỮ LIỆU'!$V$65,-1)+IF(F255='2. ĐẦU VÀO DỮ LIỆU'!$V$66,1)</f>
        <v>0</v>
      </c>
      <c r="I255" t="s">
        <v>143</v>
      </c>
      <c r="J255" s="1" t="s">
        <v>240</v>
      </c>
    </row>
    <row r="256" spans="1:10" ht="42.75">
      <c r="A256" t="s">
        <v>224</v>
      </c>
      <c r="B256" t="s">
        <v>139</v>
      </c>
      <c r="C256" t="s">
        <v>137</v>
      </c>
      <c r="D256" t="str">
        <f t="shared" si="18"/>
        <v>thông tin chungCâu hỏi 37</v>
      </c>
      <c r="E256" s="1" t="s">
        <v>298</v>
      </c>
      <c r="G256" s="1" t="s">
        <v>298</v>
      </c>
      <c r="H256">
        <f>IF(F256='2. ĐẦU VÀO DỮ LIỆU'!$V$65,-1)+IF(F256='2. ĐẦU VÀO DỮ LIỆU'!$V$66,1)</f>
        <v>0</v>
      </c>
      <c r="I256" t="s">
        <v>143</v>
      </c>
      <c r="J256" s="1" t="s">
        <v>220</v>
      </c>
    </row>
    <row r="257" spans="1:8" ht="28.5">
      <c r="A257" t="s">
        <v>204</v>
      </c>
      <c r="B257" t="s">
        <v>139</v>
      </c>
      <c r="C257" t="s">
        <v>58</v>
      </c>
      <c r="D257" t="str">
        <f t="shared" si="18"/>
        <v>thông tin chungCâu hỏi 3a</v>
      </c>
      <c r="E257" s="1" t="s">
        <v>266</v>
      </c>
      <c r="F257" t="s">
        <v>140</v>
      </c>
      <c r="G257" s="1" t="s">
        <v>334</v>
      </c>
      <c r="H257">
        <f>IF(F257='2. ĐẦU VÀO DỮ LIỆU'!$V$65,-1)+IF(F257='2. ĐẦU VÀO DỮ LIỆU'!$V$66,1)</f>
        <v>-1</v>
      </c>
    </row>
    <row r="258" spans="1:8" ht="28.5">
      <c r="A258" t="s">
        <v>204</v>
      </c>
      <c r="B258" t="s">
        <v>139</v>
      </c>
      <c r="C258" t="s">
        <v>58</v>
      </c>
      <c r="D258" t="str">
        <f t="shared" si="18"/>
        <v>thông tin chungCâu hỏi 3a</v>
      </c>
      <c r="E258" s="1" t="s">
        <v>266</v>
      </c>
      <c r="F258" t="s">
        <v>142</v>
      </c>
      <c r="G258" s="1" t="s">
        <v>335</v>
      </c>
      <c r="H258">
        <f>IF(F258='2. ĐẦU VÀO DỮ LIỆU'!$V$65,-1)+IF(F258='2. ĐẦU VÀO DỮ LIỆU'!$V$66,1)</f>
        <v>1</v>
      </c>
    </row>
    <row r="259" spans="1:8" ht="28.5">
      <c r="A259" t="s">
        <v>204</v>
      </c>
      <c r="B259" t="s">
        <v>139</v>
      </c>
      <c r="C259" t="s">
        <v>59</v>
      </c>
      <c r="D259" t="str">
        <f t="shared" ref="D259:D271" si="19">CONCATENATE(B259,C259)</f>
        <v>thông tin chungCâu hỏi 3b</v>
      </c>
      <c r="E259" s="1" t="s">
        <v>267</v>
      </c>
      <c r="F259" t="s">
        <v>140</v>
      </c>
      <c r="G259" s="1" t="s">
        <v>336</v>
      </c>
      <c r="H259">
        <f>IF(F259='2. ĐẦU VÀO DỮ LIỆU'!$V$65,-1)+IF(F259='2. ĐẦU VÀO DỮ LIỆU'!$V$66,1)</f>
        <v>-1</v>
      </c>
    </row>
    <row r="260" spans="1:8" ht="28.5">
      <c r="A260" t="s">
        <v>204</v>
      </c>
      <c r="B260" t="s">
        <v>139</v>
      </c>
      <c r="C260" t="s">
        <v>60</v>
      </c>
      <c r="D260" t="str">
        <f t="shared" si="19"/>
        <v>thông tin chungCâu hỏi 4</v>
      </c>
      <c r="E260" s="1" t="s">
        <v>299</v>
      </c>
      <c r="F260" t="s">
        <v>140</v>
      </c>
      <c r="G260" s="1"/>
    </row>
    <row r="261" spans="1:8" ht="28.5">
      <c r="A261" t="s">
        <v>204</v>
      </c>
      <c r="B261" t="s">
        <v>139</v>
      </c>
      <c r="C261" t="s">
        <v>60</v>
      </c>
      <c r="D261" t="str">
        <f t="shared" si="19"/>
        <v>thông tin chungCâu hỏi 4</v>
      </c>
      <c r="E261" s="1" t="s">
        <v>299</v>
      </c>
      <c r="F261" t="s">
        <v>142</v>
      </c>
      <c r="G261" s="1"/>
    </row>
    <row r="262" spans="1:8" ht="42.75">
      <c r="A262" t="s">
        <v>204</v>
      </c>
      <c r="B262" t="s">
        <v>139</v>
      </c>
      <c r="C262" t="s">
        <v>61</v>
      </c>
      <c r="D262" t="str">
        <f t="shared" si="19"/>
        <v>thông tin chungCâu hỏi 5</v>
      </c>
      <c r="E262" s="3" t="s">
        <v>300</v>
      </c>
      <c r="F262" t="s">
        <v>140</v>
      </c>
    </row>
    <row r="263" spans="1:8" ht="42.75">
      <c r="A263" t="s">
        <v>204</v>
      </c>
      <c r="B263" t="s">
        <v>139</v>
      </c>
      <c r="C263" t="s">
        <v>61</v>
      </c>
      <c r="D263" t="str">
        <f t="shared" si="19"/>
        <v>thông tin chungCâu hỏi 5</v>
      </c>
      <c r="E263" s="3" t="s">
        <v>300</v>
      </c>
      <c r="F263" t="s">
        <v>142</v>
      </c>
    </row>
    <row r="264" spans="1:8" ht="57">
      <c r="A264" t="s">
        <v>204</v>
      </c>
      <c r="B264" t="s">
        <v>139</v>
      </c>
      <c r="C264" t="s">
        <v>62</v>
      </c>
      <c r="D264" t="str">
        <f t="shared" si="19"/>
        <v>thông tin chungCâu hỏi 6</v>
      </c>
      <c r="E264" s="3" t="s">
        <v>301</v>
      </c>
      <c r="F264" t="s">
        <v>140</v>
      </c>
    </row>
    <row r="265" spans="1:8" ht="57">
      <c r="A265" t="s">
        <v>204</v>
      </c>
      <c r="B265" t="s">
        <v>139</v>
      </c>
      <c r="C265" t="s">
        <v>62</v>
      </c>
      <c r="D265" t="str">
        <f t="shared" si="19"/>
        <v>thông tin chungCâu hỏi 6</v>
      </c>
      <c r="E265" s="3" t="s">
        <v>301</v>
      </c>
      <c r="F265" t="s">
        <v>142</v>
      </c>
    </row>
    <row r="266" spans="1:8" ht="57">
      <c r="A266" t="s">
        <v>206</v>
      </c>
      <c r="B266" t="s">
        <v>139</v>
      </c>
      <c r="C266" t="s">
        <v>64</v>
      </c>
      <c r="D266" t="str">
        <f t="shared" si="19"/>
        <v>thông tin chungCâu hỏi 7</v>
      </c>
      <c r="E266" s="3" t="s">
        <v>302</v>
      </c>
      <c r="F266" t="s">
        <v>140</v>
      </c>
    </row>
    <row r="267" spans="1:8" ht="57">
      <c r="A267" t="s">
        <v>206</v>
      </c>
      <c r="B267" t="s">
        <v>139</v>
      </c>
      <c r="C267" t="s">
        <v>64</v>
      </c>
      <c r="D267" t="str">
        <f t="shared" si="19"/>
        <v>thông tin chungCâu hỏi 7</v>
      </c>
      <c r="E267" s="3" t="s">
        <v>302</v>
      </c>
      <c r="F267" t="s">
        <v>142</v>
      </c>
    </row>
    <row r="268" spans="1:8" ht="28.5">
      <c r="A268" t="s">
        <v>206</v>
      </c>
      <c r="B268" t="s">
        <v>139</v>
      </c>
      <c r="C268" t="s">
        <v>65</v>
      </c>
      <c r="D268" t="str">
        <f t="shared" si="19"/>
        <v>thông tin chungCâu hỏi 8</v>
      </c>
      <c r="E268" s="3" t="s">
        <v>275</v>
      </c>
      <c r="F268" t="s">
        <v>140</v>
      </c>
    </row>
    <row r="269" spans="1:8" ht="28.5">
      <c r="A269" t="s">
        <v>206</v>
      </c>
      <c r="B269" t="s">
        <v>139</v>
      </c>
      <c r="C269" t="s">
        <v>65</v>
      </c>
      <c r="D269" t="str">
        <f t="shared" si="19"/>
        <v>thông tin chungCâu hỏi 8</v>
      </c>
      <c r="E269" s="3" t="s">
        <v>275</v>
      </c>
      <c r="F269" t="s">
        <v>142</v>
      </c>
    </row>
    <row r="270" spans="1:8" ht="28.5">
      <c r="A270" t="s">
        <v>206</v>
      </c>
      <c r="B270" t="s">
        <v>139</v>
      </c>
      <c r="C270" t="s">
        <v>67</v>
      </c>
      <c r="D270" t="str">
        <f t="shared" si="19"/>
        <v>thông tin chungCâu hỏi 9</v>
      </c>
      <c r="E270" s="4" t="s">
        <v>276</v>
      </c>
      <c r="F270" t="s">
        <v>140</v>
      </c>
    </row>
    <row r="271" spans="1:8" ht="28.5">
      <c r="A271" t="s">
        <v>206</v>
      </c>
      <c r="B271" t="s">
        <v>139</v>
      </c>
      <c r="C271" t="s">
        <v>67</v>
      </c>
      <c r="D271" t="str">
        <f t="shared" si="19"/>
        <v>thông tin chungCâu hỏi 9</v>
      </c>
      <c r="E271" s="4" t="s">
        <v>276</v>
      </c>
      <c r="F271" t="s">
        <v>142</v>
      </c>
    </row>
  </sheetData>
  <sheetProtection algorithmName="SHA-512" hashValue="9QvrilpsfnXbp6C4a7kE5TgXI/L5sxb7copBhq2+PhGOR83w/U5aBk13W5WTcq8uG0j327foC0J4CMreGWo/Sg==" saltValue="+U22vrFAvn3sGlX7+nm54g==" spinCount="100000" sheet="1" objects="1" scenarios="1"/>
  <autoFilter ref="A1:F271" xr:uid="{760DB80A-DAAE-428E-B25D-D9386DF28C4D}"/>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3622c4-136b-4675-95da-e5d26a46cb91" xsi:nil="true"/>
    <lcf76f155ced4ddcb4097134ff3c332f xmlns="d237e1cb-b423-4f78-bee9-d36b9b38daee">
      <Terms xmlns="http://schemas.microsoft.com/office/infopath/2007/PartnerControls"/>
    </lcf76f155ced4ddcb4097134ff3c332f>
    <_Flow_SignoffStatus xmlns="d237e1cb-b423-4f78-bee9-d36b9b38daee" xsi:nil="true"/>
    <SharedWithUsers xmlns="e73622c4-136b-4675-95da-e5d26a46cb91">
      <UserInfo>
        <DisplayName/>
        <AccountId xsi:nil="true"/>
        <AccountType/>
      </UserInfo>
    </SharedWithUsers>
    <MediaLengthInSeconds xmlns="d237e1cb-b423-4f78-bee9-d36b9b38dae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B7E0036CE6A3541B3AB760440CA990C" ma:contentTypeVersion="18" ma:contentTypeDescription="Create a new document." ma:contentTypeScope="" ma:versionID="cf06eb217b5315de2cccc0d10b652f1d">
  <xsd:schema xmlns:xsd="http://www.w3.org/2001/XMLSchema" xmlns:xs="http://www.w3.org/2001/XMLSchema" xmlns:p="http://schemas.microsoft.com/office/2006/metadata/properties" xmlns:ns2="e73622c4-136b-4675-95da-e5d26a46cb91" xmlns:ns3="d237e1cb-b423-4f78-bee9-d36b9b38daee" targetNamespace="http://schemas.microsoft.com/office/2006/metadata/properties" ma:root="true" ma:fieldsID="87214cc7aafd47132a27f04e54467e1c" ns2:_="" ns3:_="">
    <xsd:import namespace="e73622c4-136b-4675-95da-e5d26a46cb91"/>
    <xsd:import namespace="d237e1cb-b423-4f78-bee9-d36b9b38da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_Flow_SignoffStatu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622c4-136b-4675-95da-e5d26a46cb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f124d5-ef80-4202-9aa5-f4a130a4a7c4}" ma:internalName="TaxCatchAll" ma:showField="CatchAllData" ma:web="e73622c4-136b-4675-95da-e5d26a46cb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37e1cb-b423-4f78-bee9-d36b9b38da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ac7e46e6-79dd-420e-99dc-c75ba4a29b0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49FD97-DF2A-4A05-9B5A-B6DBED3E2154}"/>
</file>

<file path=customXml/itemProps2.xml><?xml version="1.0" encoding="utf-8"?>
<ds:datastoreItem xmlns:ds="http://schemas.openxmlformats.org/officeDocument/2006/customXml" ds:itemID="{B3495350-FDA8-4E96-904D-3208380F3247}"/>
</file>

<file path=customXml/itemProps3.xml><?xml version="1.0" encoding="utf-8"?>
<ds:datastoreItem xmlns:ds="http://schemas.openxmlformats.org/officeDocument/2006/customXml" ds:itemID="{3103E6E1-2F03-4541-B09C-26E54B6C6EF7}"/>
</file>

<file path=docProps/app.xml><?xml version="1.0" encoding="utf-8"?>
<Properties xmlns="http://schemas.openxmlformats.org/officeDocument/2006/extended-properties" xmlns:vt="http://schemas.openxmlformats.org/officeDocument/2006/docPropsVTypes">
  <Application>Microsoft Excel Online</Application>
  <Manager/>
  <Company>Rainforest Alliance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Fabian Calvo</dc:creator>
  <cp:keywords/>
  <dc:description/>
  <cp:lastModifiedBy>Felix Krussmann</cp:lastModifiedBy>
  <cp:revision/>
  <dcterms:created xsi:type="dcterms:W3CDTF">2019-11-14T18:49:30Z</dcterms:created>
  <dcterms:modified xsi:type="dcterms:W3CDTF">2023-05-12T14:51:33Z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0x0101008B7E0036CE6A3541B3AB760440CA990C</vt:lpwstr>
  </property>
  <property fmtid="{D5CDD505-2E9C-101B-9397-08002B2CF9AE}" pid="3" name="MediaServiceImageTags">
    <vt:lpwstr/>
  </property>
  <property fmtid="{D5CDD505-2E9C-101B-9397-08002B2CF9AE}" pid="4" name="Order">
    <vt:r8>32872300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