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drawings/drawing8.xml" ContentType="application/vnd.openxmlformats-officedocument.drawing+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https://raorg.sharepoint.com/sites/StandardsAssurance/Shared Documents/Standards Team/Felix/Annex S3 Jan 2023/SA-S-SD-4-V1.3VN-[Annex-S03]-Phụ-Lục-S03-Công-Cụ-Đánh-Giá-Rủi-Ro-Trang-Trại-của/"/>
    </mc:Choice>
  </mc:AlternateContent>
  <xr:revisionPtr revIDLastSave="619" documentId="8_{99EEF70F-CF24-4B66-B4A1-F2C5ACB8BD7E}" xr6:coauthVersionLast="47" xr6:coauthVersionMax="47" xr10:uidLastSave="{611EEF25-2E9E-4C25-8C41-B4DA7153C765}"/>
  <bookViews>
    <workbookView xWindow="2940" yWindow="2940" windowWidth="38010" windowHeight="15885" tabRatio="714" firstSheet="2" activeTab="2" xr2:uid="{C532CD66-7872-4201-8FF2-174FE478527C}"/>
  </bookViews>
  <sheets>
    <sheet name="summary" sheetId="13" state="hidden" r:id="rId1"/>
    <sheet name="NEW integrated RA (S + L)" sheetId="24" state="hidden" r:id="rId2"/>
    <sheet name="Trang bìa" sheetId="53" r:id="rId3"/>
    <sheet name="Hướng dẫn Công cụ đánh giá rủi" sheetId="50" r:id="rId4"/>
    <sheet name="Overview and guidance" sheetId="15" state="hidden" r:id="rId5"/>
    <sheet name="Indiv. cert. Risk Assessment" sheetId="21" state="hidden" r:id="rId6"/>
    <sheet name="Risk assessment l1" sheetId="20" state="hidden" r:id="rId7"/>
    <sheet name="Sheet2" sheetId="2" state="hidden" r:id="rId8"/>
    <sheet name="Group risk assessment L0" sheetId="1" state="hidden" r:id="rId9"/>
    <sheet name="Trang tổng quan" sheetId="31" r:id="rId10"/>
    <sheet name="Basic Risk Assessment DATASHEET" sheetId="30" state="hidden" r:id="rId11"/>
    <sheet name="Hướng dẫn Chuổi cung ứng" sheetId="51" r:id="rId12"/>
    <sheet name="Đánh giá rủi ro chuổi cung ứng" sheetId="52" r:id="rId13"/>
    <sheet name="terms" sheetId="48" state="hidden" r:id="rId14"/>
  </sheets>
  <definedNames>
    <definedName name="_xlnm._FilterDatabase" localSheetId="10" hidden="1">'Basic Risk Assessment DATASHEET'!$A$1:$K$129</definedName>
    <definedName name="_xlnm._FilterDatabase" localSheetId="1" hidden="1">'NEW integrated RA (S + L)'!$A$2:$J$147</definedName>
    <definedName name="_xlnm.Print_Area" localSheetId="2">'Trang bìa'!$A$1:$M$29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1" i="30" l="1"/>
  <c r="F131" i="30"/>
  <c r="J130" i="30"/>
  <c r="F130" i="30"/>
  <c r="J129" i="30"/>
  <c r="F129" i="30"/>
  <c r="J128" i="30"/>
  <c r="F128" i="30"/>
  <c r="J127" i="30"/>
  <c r="F127" i="30"/>
  <c r="J126" i="30"/>
  <c r="F126" i="30"/>
  <c r="J125" i="30"/>
  <c r="F125" i="30"/>
  <c r="J124" i="30"/>
  <c r="F124" i="30"/>
  <c r="J123" i="30"/>
  <c r="F123" i="30"/>
  <c r="J122" i="30"/>
  <c r="F122" i="30"/>
  <c r="J121" i="30"/>
  <c r="F121" i="30"/>
  <c r="J120" i="30"/>
  <c r="F120" i="30"/>
  <c r="J119" i="30"/>
  <c r="F119" i="30"/>
  <c r="J118" i="30"/>
  <c r="F118" i="30"/>
  <c r="J117" i="30"/>
  <c r="F117" i="30"/>
  <c r="J116" i="30"/>
  <c r="F116" i="30"/>
  <c r="J115" i="30"/>
  <c r="F115" i="30"/>
  <c r="J114" i="30"/>
  <c r="F114" i="30"/>
  <c r="J113" i="30"/>
  <c r="F113" i="30"/>
  <c r="J112" i="30"/>
  <c r="F112" i="30"/>
  <c r="J111" i="30"/>
  <c r="F111" i="30"/>
  <c r="J110" i="30"/>
  <c r="F110" i="30"/>
  <c r="J109" i="30"/>
  <c r="F109" i="30"/>
  <c r="J108" i="30"/>
  <c r="F108" i="30"/>
  <c r="J107" i="30"/>
  <c r="F107" i="30"/>
  <c r="J106" i="30"/>
  <c r="F106" i="30"/>
  <c r="J105" i="30"/>
  <c r="F105" i="30"/>
  <c r="J104" i="30"/>
  <c r="F104" i="30"/>
  <c r="J103" i="30"/>
  <c r="F103" i="30"/>
  <c r="J102" i="30"/>
  <c r="F102" i="30"/>
  <c r="J101" i="30"/>
  <c r="F101" i="30"/>
  <c r="J100" i="30"/>
  <c r="F100" i="30"/>
  <c r="J99" i="30"/>
  <c r="F99" i="30"/>
  <c r="J98" i="30"/>
  <c r="F98" i="30"/>
  <c r="J97" i="30"/>
  <c r="F97" i="30"/>
  <c r="J96" i="30"/>
  <c r="F96" i="30"/>
  <c r="J95" i="30"/>
  <c r="F95" i="30"/>
  <c r="J94" i="30"/>
  <c r="F94" i="30"/>
  <c r="J93" i="30"/>
  <c r="F93" i="30"/>
  <c r="J92" i="30"/>
  <c r="F92" i="30"/>
  <c r="J91" i="30"/>
  <c r="F91" i="30"/>
  <c r="J90" i="30"/>
  <c r="F90" i="30"/>
  <c r="J89" i="30"/>
  <c r="F89" i="30"/>
  <c r="J88" i="30"/>
  <c r="F88" i="30"/>
  <c r="J87" i="30"/>
  <c r="F87" i="30"/>
  <c r="J86" i="30"/>
  <c r="F86" i="30"/>
  <c r="J85" i="30"/>
  <c r="F85" i="30"/>
  <c r="J84" i="30"/>
  <c r="F84" i="30"/>
  <c r="J83" i="30"/>
  <c r="F83" i="30"/>
  <c r="J82" i="30"/>
  <c r="F82" i="30"/>
  <c r="J81" i="30"/>
  <c r="F81" i="30"/>
  <c r="J80" i="30"/>
  <c r="F80" i="30"/>
  <c r="J79" i="30"/>
  <c r="F79" i="30"/>
  <c r="J78" i="30"/>
  <c r="F78" i="30"/>
  <c r="J77" i="30"/>
  <c r="F77" i="30"/>
  <c r="J76" i="30"/>
  <c r="F76" i="30"/>
  <c r="J75" i="30"/>
  <c r="F75" i="30"/>
  <c r="J74" i="30"/>
  <c r="F74" i="30"/>
  <c r="J73" i="30"/>
  <c r="F73" i="30"/>
  <c r="J72" i="30"/>
  <c r="F72" i="30"/>
  <c r="J71" i="30"/>
  <c r="F71" i="30"/>
  <c r="J70" i="30"/>
  <c r="F70" i="30"/>
  <c r="J69" i="30"/>
  <c r="F69" i="30"/>
  <c r="J68" i="30"/>
  <c r="F68" i="30"/>
  <c r="J67" i="30"/>
  <c r="F67" i="30"/>
  <c r="J66" i="30"/>
  <c r="F66" i="30"/>
  <c r="J65" i="30"/>
  <c r="F65" i="30"/>
  <c r="J64" i="30"/>
  <c r="F64" i="30"/>
  <c r="J63" i="30"/>
  <c r="F63" i="30"/>
  <c r="J62" i="30"/>
  <c r="F62" i="30"/>
  <c r="J61" i="30"/>
  <c r="F61" i="30"/>
  <c r="J60" i="30"/>
  <c r="F60" i="30"/>
  <c r="J59" i="30"/>
  <c r="F59" i="30"/>
  <c r="J58" i="30"/>
  <c r="F58" i="30"/>
  <c r="J57" i="30"/>
  <c r="F57" i="30"/>
  <c r="J56" i="30"/>
  <c r="F56" i="30"/>
  <c r="J55" i="30"/>
  <c r="F55" i="30"/>
  <c r="J54" i="30"/>
  <c r="F54" i="30"/>
  <c r="J53" i="30"/>
  <c r="F53" i="30"/>
  <c r="J52" i="30"/>
  <c r="F52" i="30"/>
  <c r="J51" i="30"/>
  <c r="F51" i="30"/>
  <c r="J50" i="30"/>
  <c r="F50" i="30"/>
  <c r="J49" i="30"/>
  <c r="F49" i="30"/>
  <c r="J48" i="30"/>
  <c r="F48" i="30"/>
  <c r="J47" i="30"/>
  <c r="F47" i="30"/>
  <c r="J46" i="30"/>
  <c r="F46" i="30"/>
  <c r="J45" i="30"/>
  <c r="F45" i="30"/>
  <c r="J44" i="30"/>
  <c r="F44" i="30"/>
  <c r="J43" i="30"/>
  <c r="F43" i="30"/>
  <c r="J42" i="30"/>
  <c r="F42" i="30"/>
  <c r="J41" i="30"/>
  <c r="F41" i="30"/>
  <c r="J40" i="30"/>
  <c r="F40" i="30"/>
  <c r="J39" i="30"/>
  <c r="F39" i="30"/>
  <c r="J38" i="30"/>
  <c r="F38" i="30"/>
  <c r="J37" i="30"/>
  <c r="F37" i="30"/>
  <c r="J36" i="30"/>
  <c r="F36" i="30"/>
  <c r="J35" i="30"/>
  <c r="F35" i="30"/>
  <c r="J34" i="30"/>
  <c r="F34" i="30"/>
  <c r="J33" i="30"/>
  <c r="F33" i="30"/>
  <c r="J32" i="30"/>
  <c r="F32" i="30"/>
  <c r="J31" i="30"/>
  <c r="F31" i="30"/>
  <c r="J30" i="30"/>
  <c r="F30" i="30"/>
  <c r="J29" i="30"/>
  <c r="F29" i="30"/>
  <c r="J28" i="30"/>
  <c r="F28" i="30"/>
  <c r="J27" i="30"/>
  <c r="F26" i="30"/>
  <c r="J25" i="30"/>
  <c r="F25" i="30"/>
  <c r="J24" i="30"/>
  <c r="F24" i="30"/>
  <c r="J23" i="30"/>
  <c r="F23" i="30"/>
  <c r="J22" i="30"/>
  <c r="F22" i="30"/>
  <c r="J21" i="30"/>
  <c r="F21" i="30"/>
  <c r="J20" i="30"/>
  <c r="F20" i="30"/>
  <c r="J19" i="30"/>
  <c r="F19" i="30"/>
  <c r="J18" i="30"/>
  <c r="F18" i="30"/>
  <c r="J17" i="30"/>
  <c r="F17" i="30"/>
  <c r="J16" i="30"/>
  <c r="F16" i="30"/>
  <c r="J15" i="30"/>
  <c r="F15" i="30"/>
  <c r="J14" i="30"/>
  <c r="F14" i="30"/>
  <c r="J13" i="30"/>
  <c r="F13" i="30"/>
  <c r="J12" i="30"/>
  <c r="F12" i="30"/>
  <c r="J11" i="30"/>
  <c r="F11" i="30"/>
  <c r="J10" i="30"/>
  <c r="F10" i="30"/>
  <c r="J9" i="30"/>
  <c r="F9" i="30"/>
  <c r="J8" i="30"/>
  <c r="F8" i="30"/>
  <c r="J7" i="30"/>
  <c r="F7" i="30"/>
  <c r="J6" i="30"/>
  <c r="F6" i="30"/>
  <c r="J5" i="30"/>
  <c r="F5" i="30"/>
  <c r="J4" i="30"/>
  <c r="F4" i="30"/>
  <c r="J3" i="30"/>
  <c r="F3" i="30"/>
  <c r="F27" i="30"/>
  <c r="J26" i="30"/>
  <c r="G134" i="31"/>
  <c r="E134" i="31"/>
  <c r="G99" i="31"/>
  <c r="G113" i="31" l="1"/>
  <c r="G114" i="31"/>
  <c r="G115" i="31"/>
  <c r="G116" i="31"/>
  <c r="G117" i="31"/>
  <c r="G118" i="31"/>
  <c r="G119" i="31"/>
  <c r="G120" i="31"/>
  <c r="G121" i="31"/>
  <c r="G122" i="31"/>
  <c r="G123" i="31"/>
  <c r="G124" i="31"/>
  <c r="G125" i="31"/>
  <c r="G126" i="31"/>
  <c r="G127" i="31"/>
  <c r="G128" i="31"/>
  <c r="G129" i="31"/>
  <c r="G130" i="31"/>
  <c r="G131" i="31"/>
  <c r="G132" i="31"/>
  <c r="G133" i="31"/>
  <c r="G112" i="31"/>
  <c r="C5" i="31" l="1"/>
  <c r="G44" i="31" l="1"/>
  <c r="E131" i="31"/>
  <c r="E132" i="31"/>
  <c r="E130" i="31"/>
  <c r="E113" i="31"/>
  <c r="E114" i="31"/>
  <c r="E115" i="31"/>
  <c r="E116" i="31"/>
  <c r="E117" i="31"/>
  <c r="E118" i="31"/>
  <c r="E119" i="31"/>
  <c r="E120" i="31"/>
  <c r="E121" i="31"/>
  <c r="E122" i="31"/>
  <c r="E123" i="31"/>
  <c r="E124" i="31"/>
  <c r="E125" i="31"/>
  <c r="E126" i="31"/>
  <c r="E127" i="31"/>
  <c r="E128" i="31"/>
  <c r="E129" i="31"/>
  <c r="E112" i="31"/>
  <c r="G98" i="31" l="1"/>
  <c r="G100" i="31"/>
  <c r="G101" i="31"/>
  <c r="G102" i="31"/>
  <c r="G103" i="31"/>
  <c r="G104" i="31"/>
  <c r="G105" i="31"/>
  <c r="G106" i="31"/>
  <c r="G97" i="31"/>
  <c r="B127" i="31"/>
  <c r="B123" i="31"/>
  <c r="B120" i="31"/>
  <c r="G45" i="31" l="1"/>
  <c r="B4" i="31" l="1"/>
  <c r="H9" i="31"/>
  <c r="G9" i="31"/>
  <c r="F9" i="31"/>
  <c r="E9" i="31"/>
  <c r="D9" i="31"/>
  <c r="C9" i="31"/>
  <c r="B9" i="31"/>
  <c r="H12" i="31"/>
  <c r="G12" i="31"/>
  <c r="F12" i="31"/>
  <c r="E12" i="31"/>
  <c r="D12" i="31"/>
  <c r="C12" i="31"/>
  <c r="B12" i="31"/>
  <c r="H20" i="31"/>
  <c r="G20" i="31"/>
  <c r="F20" i="31"/>
  <c r="E20" i="31"/>
  <c r="D20" i="31"/>
  <c r="C20" i="31"/>
  <c r="B20" i="31"/>
  <c r="H28" i="31"/>
  <c r="G28" i="31"/>
  <c r="F28" i="31"/>
  <c r="E28" i="31"/>
  <c r="D28" i="31"/>
  <c r="C28" i="31"/>
  <c r="B28" i="31"/>
  <c r="H33" i="31"/>
  <c r="G33" i="31"/>
  <c r="F33" i="31"/>
  <c r="E33" i="31"/>
  <c r="D33" i="31"/>
  <c r="C33" i="31"/>
  <c r="B33" i="31"/>
  <c r="H41" i="31"/>
  <c r="G41" i="31"/>
  <c r="F41" i="31"/>
  <c r="E41" i="31"/>
  <c r="D41" i="31"/>
  <c r="C41" i="31"/>
  <c r="B41" i="31"/>
  <c r="H45" i="31"/>
  <c r="F45" i="31"/>
  <c r="E45" i="31"/>
  <c r="D45" i="31"/>
  <c r="C45" i="31"/>
  <c r="B45" i="31"/>
  <c r="H61" i="31"/>
  <c r="G61" i="31"/>
  <c r="F61" i="31"/>
  <c r="E61" i="31"/>
  <c r="D61" i="31"/>
  <c r="C61" i="31"/>
  <c r="B61" i="31"/>
  <c r="H69" i="31"/>
  <c r="G69" i="31"/>
  <c r="F69" i="31"/>
  <c r="E69" i="31"/>
  <c r="D69" i="31"/>
  <c r="C69" i="31"/>
  <c r="B69" i="31"/>
  <c r="H75" i="31"/>
  <c r="G75" i="31"/>
  <c r="F75" i="31"/>
  <c r="E75" i="31"/>
  <c r="D75" i="31"/>
  <c r="C75" i="31"/>
  <c r="B75" i="31"/>
  <c r="H82" i="31"/>
  <c r="G82" i="31"/>
  <c r="F82" i="31"/>
  <c r="E82" i="31"/>
  <c r="D82" i="31"/>
  <c r="C82" i="31"/>
  <c r="B82" i="31"/>
  <c r="H90" i="31"/>
  <c r="G90" i="31"/>
  <c r="F90" i="31"/>
  <c r="B90" i="31"/>
  <c r="E90" i="31"/>
  <c r="D90" i="31"/>
  <c r="C90" i="31"/>
  <c r="H96" i="31"/>
  <c r="G96" i="31"/>
  <c r="E96" i="31"/>
  <c r="D96" i="31"/>
  <c r="C96" i="31"/>
  <c r="B96" i="31"/>
  <c r="H115" i="31"/>
  <c r="B73" i="31" s="1"/>
  <c r="H114" i="31"/>
  <c r="B39" i="31" s="1"/>
  <c r="H113" i="31"/>
  <c r="B26" i="31" s="1"/>
  <c r="B2" i="31"/>
  <c r="B115" i="31"/>
  <c r="B114" i="31"/>
  <c r="B113" i="31"/>
  <c r="B128" i="31"/>
  <c r="B126" i="31"/>
  <c r="B125" i="31"/>
  <c r="B124" i="31"/>
  <c r="B122" i="31"/>
  <c r="B121" i="31"/>
  <c r="B119" i="31"/>
  <c r="B118" i="31"/>
  <c r="H112" i="31"/>
  <c r="B7" i="31" s="1"/>
  <c r="C94" i="31" l="1"/>
  <c r="C93" i="31"/>
  <c r="C92" i="31"/>
  <c r="C91" i="31"/>
  <c r="C88" i="31"/>
  <c r="C87" i="31"/>
  <c r="C86" i="31"/>
  <c r="C85" i="31"/>
  <c r="C84" i="31"/>
  <c r="C83" i="31"/>
  <c r="C80" i="31"/>
  <c r="C79" i="31"/>
  <c r="C78" i="31"/>
  <c r="C77" i="31"/>
  <c r="C76" i="31"/>
  <c r="B91" i="31"/>
  <c r="B83" i="31"/>
  <c r="E83" i="31" s="1"/>
  <c r="B76" i="31"/>
  <c r="B70" i="31"/>
  <c r="B62" i="31"/>
  <c r="B46" i="31"/>
  <c r="B42" i="31"/>
  <c r="B34" i="31"/>
  <c r="E34" i="31" s="1"/>
  <c r="B10" i="31"/>
  <c r="B13" i="31"/>
  <c r="B21" i="31"/>
  <c r="C70" i="31"/>
  <c r="C66" i="31"/>
  <c r="C65" i="31"/>
  <c r="C64" i="31"/>
  <c r="C63" i="31"/>
  <c r="C62" i="31"/>
  <c r="C59" i="31"/>
  <c r="C58" i="31"/>
  <c r="C57" i="31"/>
  <c r="C56" i="31"/>
  <c r="C55" i="31"/>
  <c r="C54" i="31"/>
  <c r="C53" i="31"/>
  <c r="C52" i="31"/>
  <c r="C51" i="31"/>
  <c r="C50" i="31"/>
  <c r="C49" i="31"/>
  <c r="C48" i="31"/>
  <c r="C47" i="31"/>
  <c r="C46" i="31"/>
  <c r="C42" i="31"/>
  <c r="C37" i="31"/>
  <c r="C36" i="31"/>
  <c r="C35" i="31"/>
  <c r="C34" i="31"/>
  <c r="C31" i="31"/>
  <c r="C30" i="31"/>
  <c r="C29" i="31"/>
  <c r="B29" i="31"/>
  <c r="C23" i="31"/>
  <c r="C22" i="31"/>
  <c r="C21" i="31"/>
  <c r="C10" i="31"/>
  <c r="C15" i="31"/>
  <c r="C16" i="31"/>
  <c r="C17" i="31"/>
  <c r="C14" i="31"/>
  <c r="C13" i="31"/>
  <c r="E94" i="31" l="1"/>
  <c r="G94" i="31" s="1"/>
  <c r="E92" i="31"/>
  <c r="G92" i="31" s="1"/>
  <c r="E93" i="31"/>
  <c r="G93" i="31" s="1"/>
  <c r="E91" i="31"/>
  <c r="G91" i="31" s="1"/>
  <c r="E85" i="31"/>
  <c r="G85" i="31" s="1"/>
  <c r="E86" i="31"/>
  <c r="G86" i="31" s="1"/>
  <c r="E87" i="31"/>
  <c r="G87" i="31" s="1"/>
  <c r="E88" i="31"/>
  <c r="G88" i="31" s="1"/>
  <c r="E84" i="31"/>
  <c r="G84" i="31" s="1"/>
  <c r="G83" i="31"/>
  <c r="E80" i="31"/>
  <c r="G80" i="31" s="1"/>
  <c r="E77" i="31"/>
  <c r="G77" i="31" s="1"/>
  <c r="E78" i="31"/>
  <c r="G78" i="31" s="1"/>
  <c r="E79" i="31"/>
  <c r="G79" i="31" s="1"/>
  <c r="E76" i="31"/>
  <c r="G76" i="31" s="1"/>
  <c r="E70" i="31"/>
  <c r="G70" i="31" s="1"/>
  <c r="E66" i="31"/>
  <c r="G66" i="31" s="1"/>
  <c r="E65" i="31"/>
  <c r="G65" i="31" s="1"/>
  <c r="E64" i="31"/>
  <c r="G64" i="31" s="1"/>
  <c r="E63" i="31"/>
  <c r="G63" i="31" s="1"/>
  <c r="E62" i="31"/>
  <c r="G62" i="31" s="1"/>
  <c r="E57" i="31"/>
  <c r="G57" i="31" s="1"/>
  <c r="E56" i="31"/>
  <c r="G56" i="31" s="1"/>
  <c r="E55" i="31"/>
  <c r="G55" i="31" s="1"/>
  <c r="E59" i="31"/>
  <c r="G59" i="31" s="1"/>
  <c r="E58" i="31"/>
  <c r="G58" i="31" s="1"/>
  <c r="E54" i="31"/>
  <c r="G54" i="31" s="1"/>
  <c r="E53" i="31"/>
  <c r="G53" i="31" s="1"/>
  <c r="E52" i="31"/>
  <c r="G52" i="31" s="1"/>
  <c r="E51" i="31"/>
  <c r="G51" i="31" s="1"/>
  <c r="E50" i="31"/>
  <c r="G50" i="31" s="1"/>
  <c r="E49" i="31"/>
  <c r="G49" i="31" s="1"/>
  <c r="E47" i="31"/>
  <c r="G47" i="31" s="1"/>
  <c r="E42" i="31"/>
  <c r="G42" i="31" s="1"/>
  <c r="E48" i="31"/>
  <c r="G48" i="31" s="1"/>
  <c r="E46" i="31"/>
  <c r="G46" i="31" s="1"/>
  <c r="E35" i="31"/>
  <c r="G35" i="31" s="1"/>
  <c r="E36" i="31"/>
  <c r="G36" i="31" s="1"/>
  <c r="E37" i="31"/>
  <c r="G37" i="31" s="1"/>
  <c r="G34" i="31"/>
  <c r="E30" i="31"/>
  <c r="G30" i="31" s="1"/>
  <c r="E31" i="31"/>
  <c r="G31" i="31" s="1"/>
  <c r="E29" i="31"/>
  <c r="G29" i="31" s="1"/>
  <c r="E22" i="31"/>
  <c r="E23" i="31"/>
  <c r="E21" i="31" l="1"/>
  <c r="E14" i="31"/>
  <c r="E15" i="31"/>
  <c r="E16" i="31"/>
  <c r="E17" i="31"/>
  <c r="E13" i="31"/>
  <c r="G13" i="31" s="1"/>
  <c r="E10" i="31"/>
  <c r="G14" i="31" l="1"/>
  <c r="G10" i="31"/>
  <c r="G15" i="31"/>
  <c r="G21" i="31"/>
  <c r="G16" i="31"/>
  <c r="G22" i="31"/>
  <c r="G17" i="31"/>
  <c r="G23" i="31"/>
  <c r="O64" i="20"/>
  <c r="P64" i="20" s="1"/>
  <c r="O61" i="20"/>
  <c r="P61" i="20" s="1"/>
  <c r="O57" i="20"/>
  <c r="P57" i="20" s="1"/>
  <c r="O45" i="20"/>
  <c r="P45" i="20" s="1"/>
  <c r="O43" i="20"/>
  <c r="P43" i="20"/>
  <c r="O38" i="20"/>
  <c r="P38" i="20" s="1"/>
  <c r="O32" i="20"/>
  <c r="P32" i="20" s="1"/>
  <c r="O18" i="20"/>
  <c r="P18" i="20" s="1"/>
  <c r="O16" i="20"/>
  <c r="P16" i="20" s="1"/>
  <c r="O10" i="20"/>
  <c r="P10" i="20" s="1"/>
  <c r="M7" i="20"/>
  <c r="P6" i="13"/>
  <c r="Q6" i="13" s="1"/>
  <c r="R6" i="13" s="1"/>
  <c r="P5" i="13"/>
  <c r="Q5" i="13" s="1"/>
  <c r="R5" i="13" s="1"/>
  <c r="K8" i="13"/>
  <c r="K6" i="13"/>
  <c r="K10" i="13"/>
  <c r="K11" i="13"/>
  <c r="K9" i="13"/>
  <c r="K7" i="13"/>
  <c r="K5" i="13"/>
  <c r="K4" i="13"/>
  <c r="K3" i="13"/>
  <c r="K2" i="13"/>
  <c r="P11" i="13"/>
  <c r="Q11" i="13" s="1"/>
  <c r="R11" i="13" s="1"/>
  <c r="P7" i="13"/>
  <c r="Q7" i="13" s="1"/>
  <c r="R7" i="13" s="1"/>
  <c r="P9" i="13"/>
  <c r="Q9" i="13" s="1"/>
  <c r="R9" i="13" s="1"/>
  <c r="P10" i="13"/>
  <c r="Q10" i="13" s="1"/>
  <c r="R10" i="13" s="1"/>
  <c r="P8" i="13"/>
  <c r="Q8" i="13" s="1"/>
  <c r="R8" i="13" s="1"/>
  <c r="P3" i="13"/>
  <c r="Q3" i="13" s="1"/>
  <c r="R3" i="13" s="1"/>
  <c r="P4" i="13"/>
  <c r="Q4" i="13" s="1"/>
  <c r="R4" i="13" s="1"/>
  <c r="P2" i="13"/>
  <c r="Q2" i="13" s="1"/>
  <c r="R2" i="13" s="1"/>
  <c r="P58" i="20" l="1"/>
  <c r="P19" i="20" s="1"/>
  <c r="P13" i="20" s="1"/>
  <c r="P8" i="20" s="1"/>
  <c r="P12" i="13"/>
  <c r="Q12" i="13" s="1"/>
  <c r="R12"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tc={D77DCAB9-A0FF-4DCB-AA30-8E42EAEBFD83}</author>
    <author>tc={B1906721-8D61-4664-8B67-8D8FA813BAF1}</author>
  </authors>
  <commentList>
    <comment ref="D124" authorId="0" shapeId="0" xr:uid="{D77DCAB9-A0FF-4DCB-AA30-8E42EAEBFD83}">
      <text>
        <t xml:space="preserve">[Threaded comment]
Your version of Excel allows you to read this threaded comment; however, any edits to it will get removed if the file is opened in a newer version of Excel. Learn more: https://go.microsoft.com/fwlink/?linkid=870924
Comment:
    I think we should ask this for everyone - because it is likely that there are areas of natural ecosystems / natural vegetation cover that are not connected; to me this is one of the priorities where a lot could be gained, also looking at the question of Anneke "What are the priorities for groups". So I would delete the "other variable" here
</t>
      </text>
    </comment>
    <comment ref="F126" authorId="1" shapeId="0" xr:uid="{B1906721-8D61-4664-8B67-8D8FA813BAF1}">
      <text>
        <t xml:space="preserve">[Threaded comment]
Your version of Excel allows you to read this threaded comment; however, any edits to it will get removed if the file is opened in a newer version of Excel. Learn more: https://go.microsoft.com/fwlink/?linkid=870924
Comment:
    To me this is part of the overall plan to comply with 4.2.3; i.e. those natural ecosystems/vegetation that doesn't contain local species should move towards those and can then be counted as "natural vegetation".
But I am wondering now, whether we shouldn't make this question then more broad, and leading to all management actions to reach 4.2.3; for example, we could ask "Do you expect to have percentages of natural vegetation that are close to 10/15%"; and then we coudl give examples like "identify areas that you could restore" etc. But it would be a bit double with the 4.2.4 - But I am now wondering whether this wouldn't be the cleaner option. Rens, happy to talk about this if you want!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tc={20AD0091-992C-4E2A-9B8F-2790C5B54A87}</author>
  </authors>
  <commentList>
    <comment ref="I108" authorId="0" shapeId="0" xr:uid="{20AD0091-992C-4E2A-9B8F-2790C5B54A87}">
      <text>
        <t xml:space="preserve">[Threaded comment]
Your version of Excel allows you to read this threaded comment; however, any edits to it will get removed if the file is opened in a newer version of Excel. Learn more: https://go.microsoft.com/fwlink/?linkid=870924
Comment:
    All for now. But once the CC risk/impact screening has been automated and included only countries that fall into med or high risk categories need to fulfil these criteria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tc={D86FAB50-634A-4CDC-8C53-5B6E1B17CEE8}</author>
    <author>tc={5EE8AF6A-808A-4DED-AD6A-D677A866E58F}</author>
    <author>tc={6E9FE9EA-A14B-4934-808B-1A9E3C98243A}</author>
    <author>tc={DAB26FE6-4FDB-4EB8-B49D-D6C21318F750}</author>
    <author>tc={FD94C455-077A-4296-B815-6804B40ABE96}</author>
  </authors>
  <commentList>
    <comment ref="F66" authorId="0" shapeId="0" xr:uid="{D86FAB50-634A-4CDC-8C53-5B6E1B17CEE8}">
      <text>
        <t xml:space="preserve">[Threaded comment]
Your version of Excel allows you to read this threaded comment; however, any edits to it will get removed if the file is opened in a newer version of Excel. Learn more: https://go.microsoft.com/fwlink/?linkid=870924
Comment:
    Questions that need to be verified at the level of the group members should be included in the internal inspection tool, not in this risk assessment
</t>
      </text>
    </comment>
    <comment ref="I69" authorId="1" shapeId="0" xr:uid="{5EE8AF6A-808A-4DED-AD6A-D677A866E58F}">
      <text>
        <t>[Threaded comment]
Your version of Excel allows you to read this threaded comment; however, any edits to it will get removed if the file is opened in a newer version of Excel. Learn more: https://go.microsoft.com/fwlink/?linkid=870924
Comment:
    Group management does not have the list of under 18 aged group member workers or uner 18 family of group member workers. This could be potentially done in year 1 with under 18 children of group members.
Reply:
    meike totally agree - have changed</t>
      </text>
    </comment>
    <comment ref="F70" authorId="2" shapeId="0" xr:uid="{6E9FE9EA-A14B-4934-808B-1A9E3C98243A}">
      <text>
        <t xml:space="preserve">[Threaded comment]
Your version of Excel allows you to read this threaded comment; however, any edits to it will get removed if the file is opened in a newer version of Excel. Learn more: https://go.microsoft.com/fwlink/?linkid=870924
Comment:
    question for internal inspection
</t>
      </text>
    </comment>
    <comment ref="F92" authorId="3" shapeId="0" xr:uid="{DAB26FE6-4FDB-4EB8-B49D-D6C21318F750}">
      <text>
        <t xml:space="preserve">[Threaded comment]
Your version of Excel allows you to read this threaded comment; however, any edits to it will get removed if the file is opened in a newer version of Excel. Learn more: https://go.microsoft.com/fwlink/?linkid=870924
Comment:
    do we need to specify what is 'significant'?
</t>
      </text>
    </comment>
    <comment ref="H128" authorId="4" shapeId="0" xr:uid="{FD94C455-077A-4296-B815-6804B40ABE96}">
      <text>
        <t xml:space="preserve">[Threaded comment]
Your version of Excel allows you to read this threaded comment; however, any edits to it will get removed if the file is opened in a newer version of Excel. Learn more: https://go.microsoft.com/fwlink/?linkid=870924
Comment:
    All for now. But once the CC risk/impact screening has been automated and included only countries that fall into med or high risk categories need to fulfil these criteria
</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tc={731662C4-3BAE-4579-9757-A78E50AC4883}</author>
  </authors>
  <commentList>
    <comment ref="G5" authorId="0" shapeId="0" xr:uid="{731662C4-3BAE-4579-9757-A78E50AC4883}">
      <text>
        <t>[Threaded comment]
Your version of Excel allows you to read this threaded comment; however, any edits to it will get removed if the file is opened in a newer version of Excel. Learn more: https://go.microsoft.com/fwlink/?linkid=870924
Comment:
    FYI, it's the same as "question" in Chinese</t>
      </text>
    </comment>
  </commentList>
</comments>
</file>

<file path=xl/sharedStrings.xml><?xml version="1.0" encoding="utf-8"?>
<sst xmlns="http://schemas.openxmlformats.org/spreadsheetml/2006/main" count="4079" uniqueCount="1297">
  <si>
    <t>Score</t>
  </si>
  <si>
    <t>Level</t>
  </si>
  <si>
    <t>¬</t>
  </si>
  <si>
    <t>¬¬</t>
  </si>
  <si>
    <t>¬¬¬</t>
  </si>
  <si>
    <t>Question</t>
  </si>
  <si>
    <t>Requirements in standard</t>
  </si>
  <si>
    <t>Which CH type does this apply to?</t>
  </si>
  <si>
    <t>Other variables</t>
  </si>
  <si>
    <t>Issue</t>
  </si>
  <si>
    <t>Mitigation self-assessment – risk questions</t>
  </si>
  <si>
    <t>Answer parameter</t>
  </si>
  <si>
    <t xml:space="preserve">Country/sector  risk context applicability </t>
  </si>
  <si>
    <t xml:space="preserve">Mitigation actions to be included in the Management Plan </t>
  </si>
  <si>
    <t>Comments</t>
  </si>
  <si>
    <t>Management</t>
  </si>
  <si>
    <t>Group Certification</t>
  </si>
  <si>
    <t>Deforestation/ Native vegetation</t>
  </si>
  <si>
    <t>Do you expect production sites of group members to be shifting or expanding?</t>
  </si>
  <si>
    <t>no</t>
  </si>
  <si>
    <t xml:space="preserve">All </t>
  </si>
  <si>
    <t>No additional action needed</t>
  </si>
  <si>
    <t xml:space="preserve">Yes </t>
  </si>
  <si>
    <t>All</t>
  </si>
  <si>
    <t>Ensure that producers and workers know that natural vegetation and natural ecosystems have to be maintained, through awareness raising and regular monitoring. Clearly mark the boundaries of on-farm natural ecosystems and their buffer zones and ensure that production and processing activities, including agrochemical use, do not encroach into these areas.</t>
  </si>
  <si>
    <t>AP: not sure if this question is needed - mitigation measures are basically implementing th standard on the new farm units. They will anyway have to implement the whole standard, not only the criteria related to native vegetation
RR: I think it is good to keep, to assess the risks of expanding to new areas</t>
  </si>
  <si>
    <t>Large</t>
  </si>
  <si>
    <t xml:space="preserve">Are production sites shifting or expanding? </t>
  </si>
  <si>
    <t>Ensure that workers know that natural vegetation and natural ecosystems have to be maintained, through awareness raising and regular monitoring. Clearly mark the boundaries of on-farm natural ecosystems and their buffer zones and ensure that production and processing activities, including agrochemical use, do not encroach into these areas.</t>
  </si>
  <si>
    <t>AP: not sure if this question is needed - mitigation measures are basically implementing th standard on the new farm units. They will anyway have to implement the whole standard, not only the criteria related to native vegetation</t>
  </si>
  <si>
    <t>1.8 Traceability</t>
  </si>
  <si>
    <t>Intermediaries</t>
  </si>
  <si>
    <t>Do you/will you make use of intermediaries and/or subcontractors* in your supply chain?</t>
  </si>
  <si>
    <t>yes</t>
  </si>
  <si>
    <t>Set up a clear traceability flow, that includes the documented and physical traceability rules for all actors in your supply chain (farmers, subcontractors, intermediary, processing units, transport, collection centers, management etc.).
Train all actors on your traceability procedure. This includes the intermediaries and/or subcontractors.
Monitor traceability and record keeping at all actors.  
Monitoring intermediaries especially during the harvest period. For monitoring, verify calibration of scales and record keeping at intermediaries and cross-check with information of sales from a sample of producers.</t>
  </si>
  <si>
    <t xml:space="preserve">
Set up a clear traceability flow, that includes the documented and physical traceability rules for all actors in your supply chain (farmers, processing units, transport, collection centers, management etc.).
Train all actors on your traceability procedure.
Monitor traceability and record keeping at all actors.  
</t>
  </si>
  <si>
    <t>Subcontractors</t>
  </si>
  <si>
    <t>Do you/will you make use of subcontractors* in your supply chain?</t>
  </si>
  <si>
    <t xml:space="preserve">Set up a clear traceability flow, that includes the documented and physical traceability rules for all actors in your supply chain (processing units, transport, subcontractors, warehouse etc.).
Train all actors on your traceability procedure.
Monitor traceability and record keeping at all actors. For subcontractors, verifying if all subcontractors comply with the traceability procedure and all requirements in the standard that apply to them is part of the self-assessment.
</t>
  </si>
  <si>
    <t>No</t>
  </si>
  <si>
    <t xml:space="preserve">Set up a clear traceability flow, that includes the documented and physical traceability rules for all actors in your supply chain (processing units, transport, subcontractors, warehouse etc.).
Train all actors on your traceability procedure.
Monitor traceability and record keeping at all actors. </t>
  </si>
  <si>
    <t>Record keeping</t>
  </si>
  <si>
    <t>Do you expect farmers to have difficulties keeping (traceability) records?</t>
  </si>
  <si>
    <t>Include administrion/keeping of receipts in training plan.
The group supports the farmer to keep the receipts at the same place (ex: plastic folder)
Put up signs to encourage farmers to keep receipts
Monitor keeping of receipts</t>
  </si>
  <si>
    <t>AP: Do we mean records or receipts that they receive from the buying station/group? In the standard, farmers are not requested to keep records so not sure if 'record books' is needed.
If receipt, then 
- the group needs to find a system for the farmer to keep them at the same place (ex: plastic folder)
- remove the term 'record' to align with the standard and avoid confusion
Changed</t>
  </si>
  <si>
    <t>Product separation</t>
  </si>
  <si>
    <t>Do you/will you only handle RA certified product and only buy from RA certified producers?</t>
  </si>
  <si>
    <t>No further actions needed (apart from actions on compliance with the standard)</t>
  </si>
  <si>
    <t>Implement a system for identifying the products originating from certified producers by means of physical or visual identification and in the tracebaility documents (receipts, registry, etc.).
Example of visual identification can be tags on the bags during the product transportation and storage</t>
  </si>
  <si>
    <t>Do group members have access to different market outlets / different buyers for their certifiers product?</t>
  </si>
  <si>
    <t xml:space="preserve">Information on harvested volumes based on deliveries might not be reliable, therefore, put a system in place to get information on harvested volumes (this can be done by asking  producers directly through out the year or during internal inspections).
 Collect the information on harvested volume throughout the year (monthly basis) instead of once a year during internal inspections
</t>
  </si>
  <si>
    <t>AP: I would focus the mitigation action on getting the information on harvested volume through out the year (monthly basis) instead of once a year during internal inspections
Changed</t>
  </si>
  <si>
    <t>Anneke: how can you reduce this risk?</t>
  </si>
  <si>
    <t>Do group members often rely on farm operators to manage their farm?</t>
  </si>
  <si>
    <t>all</t>
  </si>
  <si>
    <t>Guarantee that the farm manager is the same year after year through the internal inspections and that they are aware of the traceability requirements. 
Check if farm operator also manages non-certified farms and if so, encourage to include them in the certified group as well. 
Always invite the farm operator to trainings (on traceability and other topics)</t>
  </si>
  <si>
    <t>AP: mitigation action could be to always invite the farm operator to trainings (on traceability and other topics), unless already in the standard
Changed</t>
  </si>
  <si>
    <t>Anneke: not the right place to put it in the risk assessment?</t>
  </si>
  <si>
    <t>Productivity &amp; profitability</t>
  </si>
  <si>
    <t>Optimum yield</t>
  </si>
  <si>
    <t>Is the average yield of the certified crop of the group members at or above the average yield for the crop in your country?</t>
  </si>
  <si>
    <t>Yes</t>
  </si>
  <si>
    <t>AP: is a definition of 'optimum yield' needed?
RR: Changed the formulation of the question</t>
  </si>
  <si>
    <t>Optmimum yield</t>
  </si>
  <si>
    <t>No/Don't know</t>
  </si>
  <si>
    <t>Train staff to recognise &amp; prioritise production constraints in field 
Identify the main productivity constraints in the field
Establish trials and business model farms to showcase impact of rejuvenation, fertilisation and good pest and disease control</t>
  </si>
  <si>
    <t>AP: production or productivity constraints?
RR: productivity, so also costs of production</t>
  </si>
  <si>
    <t>Access to inputs and knowledge</t>
  </si>
  <si>
    <t>Do all group members have access to agricultural inputs and adequate knowledge to optimize productivity?</t>
  </si>
  <si>
    <t>Identify the main needs among group members regarding inputs and knowledge.
Support group members with training on finance, business management and understanding production costs and net income (self-selected requirement 1.4.5)
If needed, facilitate accesss to financial services (e.g. loans for farm investments) (self-selected requirement 1.4.5)</t>
  </si>
  <si>
    <t>Living income</t>
  </si>
  <si>
    <t>Do you estimate that all group members earn a decent income with the production of the certified crop?</t>
  </si>
  <si>
    <t>Assess the total net income for a representative sample of group member households, using the Living Income benchmark (self-selected requirement 1.9.6)
Support group members with training on finance, business management and understanding production costs and net income (self-selected requirement 1.4.5)
If needed, facilitate accesss to financial services (e.g. loans for farm investments) (self-selected requirement 1.4.5)
Support group members to make informed decisions on income diversification strategies, e.g. other income generating activities, product upgrading (self-selected requirement 1.4.6)</t>
  </si>
  <si>
    <t>Farming practices</t>
  </si>
  <si>
    <t>2.6 Agrochemical management</t>
  </si>
  <si>
    <t>Pesticides use</t>
  </si>
  <si>
    <t>Use of prohibited agrochemicals</t>
  </si>
  <si>
    <t xml:space="preserve">Review the Agrochemicals Rainforest Alliance Prohibited List : 
Is it common practice in the region to use one or more of the agrochemicals from the Rainforest Alliance Prohibited List, including on the non-certified crops on the farm? </t>
  </si>
  <si>
    <t xml:space="preserve">In case use of banned pesticide use is found during the external audit, the CB may issue a non-certification. To avoid this, include in your management plan:
Group member training on the prohibition of the use of banned agrochemicals, and which ones those are. 
Group members training on the risk of using highly hazardous agrochemicals.
Verify use of banned agrochemicals in internal inspections. 
Monitoring of use of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</si>
  <si>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AP: I would separate the 2 questions, answering a Yes/No is confusing here.  
Changed</t>
  </si>
  <si>
    <t xml:space="preserve">Review the Agrochemicals Rainforest Alliance Prohibited List : 
do you use one or more of the agrochemicals from the Rainforest Alliance Prohibited List, including on the non-certified crops on the farm? </t>
  </si>
  <si>
    <t>In case use of prohibited pesticide use is found during the external audit, the CB may issue a non-certification. Farms that have used pesticides agrochemicals for the harvest to be certified cannot be included in the certification and have to wait for the next harvest cycle to apply again. If you haven't, then ensure ban of use of prohibited agrochemicals by implementing:
Get rid of all prohibited agrochemicals prohibited agrochemicals, and which ones those are. 
Staff training on the risk of using highly hazardous agrochemicals.
Verify use of prohibited agrochemicals in internal inspections. 
Monitoring of use of agrochemicals during application period.</t>
  </si>
  <si>
    <t>If you are certified by other standards, are there any RA banned agrochemicals that are not banned under these other standards?</t>
  </si>
  <si>
    <t xml:space="preserve">In case use of prohibited pesticide is found during the external audit, the CB may issue a non-certification. To avoid this, include in your management plan:
Group member training on the ban of the use of prohibited agrochemicals, and which ones those are. 
Group members training on the risk of using highly hazardous agrochemicals.
Verify use of prohibited agrochemicals in internal inspections. 
Monitoring of use of agrochemicals during application period.
Set up system to collect stocks of prohibited agrochemicals from the group members.
Note: farmers that have used prohibited agrochemicals for the harvest to be certified cannot be included in the certification and have to wait for the next harvest cycle to apply again. </t>
  </si>
  <si>
    <t>If you are certified by other standards, are there any Rainforest Alliance prohibited agrochemicals that are not banned under these other standards?</t>
  </si>
  <si>
    <t>In case use of prohibited pesticide use is found during the external audit, the CB may issue a non-certification. Farms that have used prohibited agrochemicals for the harvest to be certified cannot be included in the certification and have to wait for the next harvest cycle to apply again. If you haven't, then ensure ban of use of prohibited agrochemicals by implementing:
Get rid of all prohibited agrochemicals.
Staff training on the ban of the use of prohibited agrochemicals, and which ones those are. 
Staff training on the risk of using highly hazardous agrochemicals.
Verify use of prohibited agrochemicals in internal inspections. 
Monitoring of use of agrochemicals during application period.</t>
  </si>
  <si>
    <t>Amount of pesticide applications</t>
  </si>
  <si>
    <t>Is it common practice that producers firstly try biological, physical, and other non-chemical control methods for pest control before using agrochemicals?</t>
  </si>
  <si>
    <t xml:space="preserve">Pay special attention to compliance with chapter 2.5 of the Agricultural Standard. In case needed, contact a local university or extension service for development of the Integrated Pest Management procedure. Identify sources for the purchase of lower toxicity agrochemicals as well as non-chemical pest control products.
Make sure all members have the necessary knowledge and skills to apply Integrated Pest Management.
Train members on record keeping.
Monitor use of agrochemicals and application of IPM procedure by group members (including record keeping), during application time. 
</t>
  </si>
  <si>
    <t>Use of PPE</t>
  </si>
  <si>
    <t xml:space="preserve">
Is it common practice that group members or their workers use Personal Protective Equipment (PPE) for application of agrochemicals? </t>
  </si>
  <si>
    <t>AP: don't use the abbreviation PPE but the entire words
I would rephrase 'Is it common practice that workers of group members use PPE for application of agrochemicals? ' to 'Is it common practice that group members or their workers use PPE for application of agrochemicals? 
Changed</t>
  </si>
  <si>
    <t>Ensure availability of sufficient PPE for all those applying agrochemicals.
Develop and implement management policies on the correct use of PPE.
Make sure all those applying agrochemicals are trained on correct application of the agrochemicals and PPE.
Group members trained on the risk of using highly hazardous agrochemicals.
Explore the option of developing spray teams to replace agrochemical application by individual group members.
Monitor the use of PPEs during application time.</t>
  </si>
  <si>
    <t xml:space="preserve">AP: Remove the part 'for group', this question will only populate for group certification
Why 'training on banned agrochemicals' as a mitigation measure for this point? 
Changed </t>
  </si>
  <si>
    <t>Are all workers spraying agrochemicals using the correct  Personal Protective Equipment (PPE) at all times when they apply agrochemicals?</t>
  </si>
  <si>
    <t xml:space="preserve">No </t>
  </si>
  <si>
    <t>Make an assessment among the workers on the reasons for not using PPE. 
Use the outcomes of this assessment to define the measures.
Develop and implement management policies on the correct use of PPE.
Make sure all those applying agrochemicals are trained on correct application of the agrochemicals and PPE.
Ensure availability of sufficient PPE for all those applying agrochemicals.
Monitor the use of PPEs during application time.</t>
  </si>
  <si>
    <t>2.4 Soil conservation</t>
  </si>
  <si>
    <t>Erosion</t>
  </si>
  <si>
    <t>Are there any areas that have a slope steeper than 1m rise over 3m run over an area &gt;0.1ha?</t>
  </si>
  <si>
    <t>Implement measures to protect against erosion, including planting of native groundcover, contour planting, living barriers and drainage/dewatering systems.</t>
  </si>
  <si>
    <t xml:space="preserve">Make sure no gully forming is happening and that organic top layer is not washed </t>
  </si>
  <si>
    <t>Waterlogging</t>
  </si>
  <si>
    <t>Are there any areas within the farm / group member farms with long periods of standing water after rain?</t>
  </si>
  <si>
    <t>Implement measures to improve drainage through physical measures, digging drainage trenches, or improving soil structure to increase the soil’s potential to take up water and store it</t>
  </si>
  <si>
    <t>Is high ground water level a problem in certain areas?</t>
  </si>
  <si>
    <t>Assess whether the area is suitable for crop cultivation and consider what crops are suitable for these areas. 
In some cases: improve drainage and/or conserve protective vegetation</t>
  </si>
  <si>
    <t>Drought</t>
  </si>
  <si>
    <t>Is drought (becoming) a limiting factor for crop production?</t>
  </si>
  <si>
    <t xml:space="preserve">Keep soil covered to reduce evapotransperation.                                                
Assure deep-rooting crops are used.                                                                         
Consider mixed cropping, preferable with shrub / tree crops 
Provide shade
When irrigating: assure water losses are minimised and check if lime/salt crusts are found in upper layer. If so, consult a soil institute.                                                                                                      </t>
  </si>
  <si>
    <t>ALl</t>
  </si>
  <si>
    <t xml:space="preserve">Make sure soil structure is conserved to avoid compaction </t>
  </si>
  <si>
    <t>Working Conditions</t>
  </si>
  <si>
    <t>1.5 Grievance mechanism</t>
  </si>
  <si>
    <t>Grievance Mechanism</t>
  </si>
  <si>
    <t>Is information about the grievance mechanism and the assess and address committee visible and accessible to all workers?</t>
  </si>
  <si>
    <t>Check &amp; update public display regularly to make sure information is still correct, visible and accessible to all; including languages of local and temporary staff</t>
  </si>
  <si>
    <t xml:space="preserve">Grievance Mechanism </t>
  </si>
  <si>
    <t>Ensure that producers and workers have access to practical information in their language about how and where they can access the grievance mechanism and the assess and address committee when they have a grievance that they want to be resolved.</t>
  </si>
  <si>
    <t>3.1 A&amp;A</t>
  </si>
  <si>
    <t xml:space="preserve">Equal opportunities &amp; prevention of discrimination </t>
  </si>
  <si>
    <t xml:space="preserve">Are any of the following populations present on or near the farm or group:
- Migrant workers (foreign or from within the country)
- Specific ethnic minorities (any ethnicities which are not the largest ethnicity within the workforce)
-Indigenous people (where applicable)
-People that do not speak the dominant language in the country &amp; region </t>
  </si>
  <si>
    <t>Assess whether members of these populations are working on the farm or contracted by group members.
Make sure that group and farm management is aware of the kind of populations that are present and registers their specifics: kind of population, number (estimation), language and other where relevant</t>
  </si>
  <si>
    <t>Do hiring procedures follow rules and regulations to prevent discriminatory practices?</t>
  </si>
  <si>
    <t>Make sure all job vacancies are announced widely, in appropriate languages</t>
  </si>
  <si>
    <t>Workplace Violence and Harassment prevention</t>
  </si>
  <si>
    <t xml:space="preserve">Has the management taken any targeted action to prevent violence and harassment (including sexual harassment)? </t>
  </si>
  <si>
    <t xml:space="preserve">Workplace Violence and Harassment </t>
  </si>
  <si>
    <t xml:space="preserve"> Implement at least one of the following measures:
- Training of trainers, technical staff and other persons in direct contact with members and  workers on respectful behavior and concepts of workplace violence and harassment
- training of workers on the topic on respectful behavior and concepts of workplace violence and harassment
Please note: in most cases workplace violence and harassment will relate to experiences faced by women. However risks are also faced by men. Ensure your answers cover risks in relation to all workers regardless of gender.</t>
  </si>
  <si>
    <t>Age verification</t>
  </si>
  <si>
    <t>Is there a risk that farm group members are not validating hired workers' ages at the time they are appointed?</t>
  </si>
  <si>
    <t>Check with internal inspections the small farms' workers registration on year of birth</t>
  </si>
  <si>
    <t>1) Communicate to all farmers that have hired workers, how to verify the age of all new hires at the workplace, including those supplied by labour providers. 
2) Verification of age should be based on identity documents, school and medical records or other verifiable forms of identification proof. 
3) Check with internal inspection the data in the workers list</t>
  </si>
  <si>
    <t>Does the site require proof of age and retain documentation when hiring workers?</t>
  </si>
  <si>
    <t>Medium &amp; High
According to RA risk maps on Child Labor</t>
  </si>
  <si>
    <t xml:space="preserve">Conduct a review once per year to verify that there are identity documents on file for all workers under the age of 18; </t>
  </si>
  <si>
    <t>AP:'Country/sector risk context applicability' =&gt;  specify that we are using the child labor risk maps (not visible for the producer but needed for technology)</t>
  </si>
  <si>
    <t>Low</t>
  </si>
  <si>
    <t>1) Verify the ages of all young workers on site while respecting children’s protection and privacy rights 
2) Develop and implement a system to verify the identity and age of all new hires at the workplace, including those supplied by labour providers. 
3) Ensure the system bases its decisions on verifiable forms of identification proof, including identity documents, school and medical records. Include in the age verification system school enrolment &amp; status. 
4) Ensure information about age from which children can work and circumstances under which are clearly communicated to staff and workers.</t>
  </si>
  <si>
    <t xml:space="preserve">                     </t>
  </si>
  <si>
    <t>Hazardous work</t>
  </si>
  <si>
    <t>Has the group management listed any tasks, processes or other working conditions that could be hazardous to young workers?</t>
  </si>
  <si>
    <t xml:space="preserve">Low </t>
  </si>
  <si>
    <t>Communicate this list to all group members that hire young workers</t>
  </si>
  <si>
    <t>List the tasks and processes that involve hazardous working conditions ; communicate this to all group members</t>
  </si>
  <si>
    <t>1) List the hazardous tasks / processes. 
2) Communicate this list to all group members and; 
3) through training and child labor monitoring, ensure members are aware that workers younger than 18 cannot perform these hazardous tasks. 
4) check with internal inspections</t>
  </si>
  <si>
    <t xml:space="preserve">1) Develop a list of tasks and work processes – aligned with any relevant national policy - from which under 18s would be banned from performing.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Communicate to all group members what tasks are and are not hazardous                                                                               
4) Clarify to group members that work by under 18s must be performed in accordance with the list                                   
5) clarify internal steps and potential internal sanctions where it is discovered that a member is permitting under-18s to perform hazardous work.
</t>
  </si>
  <si>
    <t>Farm has formally registered workers aged under the age of 18</t>
  </si>
  <si>
    <t xml:space="preserve">Has the farm management listed any tasks, processes or other working conditions taking place on the farm that could be hazardous to young workers? </t>
  </si>
  <si>
    <t xml:space="preserve">List the hazardous tasks / processes and ensure all supervisors are aware that workers younger than 18 cannot perform these. </t>
  </si>
  <si>
    <t>AP: 'Farm has formally registered workers aged under the age of 18' is part of the profile completion 1 (or do we expect the producer to answer that in the risk assessment tool)?
RR: Is that indeed included in profile completion 1? I would not agree to put it in profile completion, since this can change at any time...</t>
  </si>
  <si>
    <t xml:space="preserve">1) Develop a list of tasks and work processes – aligned with any relevant national policy or law - that under 18s cannot perform.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Ensure supervisors are aware of this list and pro-actively prevent young workers from being involved in hazardous tasks </t>
  </si>
  <si>
    <t>1) Develop a list of tasks and work processes – aligned with relevant national policy or law - that under 18s are banned from performing. Ensure the list covers jobs that involve hazardous substances, dangerous equipment, working at height, and/ or heavy lifting. The list of tasks should also make clear that young workers are prohibited from performing work at night.
2) Review the list every season to ensure list is up to date with national law and policy  
3) Conduct a health and safety review/risk assessment of all major farm activities to identify the major hazards, plus proposed steps to remove or reduce exposure for young workers [e.g. remove dangers of machinery, sharp tools, harmful substances, work at height, carrying heavy loads, working at height and working at night). 
4) Ensure all supervisors are aware of the hazardous tasks list and which tasks young workers are allowed to perform. 
5) conduct awareness with your workers, especially those working in teams with young workers, about what tasks young workers are allowed to perform and from which age</t>
  </si>
  <si>
    <t>Education</t>
  </si>
  <si>
    <t>Is there a risk that school-going aged children of group staff, or group members, or children of workers, do not attend school within a safe walking / traveling distance? (Use the map of the group area to assess this)</t>
  </si>
  <si>
    <t xml:space="preserve"> 1) create awareness about importance of education with group members &amp; discuss ways with members how group can support children's education 
2)  Identify in internal inspections if there are group members whose children have a higher risk of not attending school due to larger distance or other accessibility issues</t>
  </si>
  <si>
    <t>AP: why not group members' children? 
Changed</t>
  </si>
  <si>
    <t xml:space="preserve">Education </t>
  </si>
  <si>
    <t>1) create awareness about importance of education with group members &amp; discuss ways with members how group can support children's education 
2)  Identify in internal inspections if there are group members whose children have a higher risk of not attending school due to larger distance or other accessibility issues</t>
  </si>
  <si>
    <t>Families living on-site</t>
  </si>
  <si>
    <t xml:space="preserve">Are children living on-site and of school-going age going to school within safe walking distance or at reasonable traveling distance using safe transport? </t>
  </si>
  <si>
    <t>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 provide support to workers whose children are not in school so that they can access education;</t>
  </si>
  <si>
    <t>AP: is 'Families living on-site?' part of profile completion 1 (or do we expect the producer to answer that in the risk assessment tool)?
RR: Yes, so only if they indicated this with YES in the profile completion 1, this question appears in the risk assessment</t>
  </si>
  <si>
    <t>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t>
  </si>
  <si>
    <t xml:space="preserve">Coordinate with the local school and request to be informed should any of the children living on site drop out or attend very irregularly [ensure this process is aligned with national law on data protection] </t>
  </si>
  <si>
    <t xml:space="preserve">Family workers </t>
  </si>
  <si>
    <t xml:space="preserve">Is there a risk that under-18s perform work on the farm?
</t>
  </si>
  <si>
    <t>Set up child labour monitoring process 
1)Appoint member of staff to supervise the work of all under 18s registered as working on the farm and to monitor the under 18s health and school attendance
2) the responsible staff member checks locations where under-18 olds work, to ensure young workers are not undertaking hazardous tasks and not engaged during school hours or at night/ without sufficient periods for rest in between school days. Frequency should depend on level of risk (e.g. the higher the risk, the more frequent the monitoring) Record findings of these visits. 
3) Follow the RA Remediation tool when removing children from child labor, ensuring care is taken to minimise damage to families when they miss out on income. Supervisors and workers are informed about policy of hiring young workers, including the age from which children can be hired individually, in accordance with the Rainforest Alliance Standard as well as the national law.</t>
  </si>
  <si>
    <t>Supervisors and workers are informed about policy of hiring young workers, including the age from which children can be hired individually, in accordance with the Rainforest Alliance Standard as well as the national law.</t>
  </si>
  <si>
    <t>Appoint child labor monitors [sufficient to provide an effective degree of coverage and visibility across farm] to maintain oversight over children’s working, health and school attendance patterns and to maintain awareness of the group child labor policy across inspectors, farmers, young worker supervisors and hired workers themselves.</t>
  </si>
  <si>
    <t>Inform supervisors and workers about policy of hiring young workers, including the age from which children can be hired individually, in accordance with the Rainforest Alliance Standard as well as the national law.</t>
  </si>
  <si>
    <t>Is there a risk that under-18s perform work on any of the farms within the group?</t>
  </si>
  <si>
    <t>1) Inform members about the policy regarding family child work, including the age from which children can support their parents, and from which age children can be hired individually to conduct light work, in accordance with the Rainforest Alliance Standard as well as the national law. 
2) Explain the assess and address model to members to promote transparency about child labor risks and support solutions to mitigate the risk</t>
  </si>
  <si>
    <t>Appoint child labor monitors [sufficient to provide an effective degree of coverage and visibility across farms in the producer group] to maintain oversight over children’s working, health and school attendance patterns and to maintain awareness of the group child labor policy across inspectors, farmers, young worker supervisors and hired workers themselves.</t>
  </si>
  <si>
    <t>Labour providers</t>
  </si>
  <si>
    <t>Is it likely that group members use labour providers to recruit workers?</t>
  </si>
  <si>
    <t xml:space="preserve">1. Check the labor providers that are active in the region, and their compliance with legal requirements. 
2. Raise awareness among group members on how to work with labor providers, which labor providers should be avoided, and that there needs to be a contract in place (if more than 5 year round workers) or that the name contract and registration number need to be recorded (group members with less than 5 workers) 
3. Check with internal inspections with which labor providers groups members are working (if any) and under what conditions. </t>
  </si>
  <si>
    <t>Medium &amp; High
According to RA risk maps on Forced Labor</t>
  </si>
  <si>
    <t xml:space="preserve">1. Check the labor providers that are active in the region, and their compliance with legal requirements. 
2. Raise awareness among group members on how to work with labor providers, which labor providers should be avoided, and that there needs to be a contract in place (if more than 5 year round workers) or that the name contract and registration number need to be recorded (group members with less than 5 workers)
 3. Check with internal inspections with which labor providers group members are working (if any) and under what conditions.
 4. Verify whether the workers recruited through labor providers are treated equally with other workers and provided the same information about their protections under the RA standard. </t>
  </si>
  <si>
    <t>Does the farm/group management  use labour providers to recruit any workers?</t>
  </si>
  <si>
    <t xml:space="preserve">yes </t>
  </si>
  <si>
    <t>1. Make sure that the labor providers used are licensed or certified by the appropriate government authority, if one exists.</t>
  </si>
  <si>
    <t>1. Ensure that farms have written contracts with each labor provider, requiring that labor providers abide by RA worker protection standards. 
2. When possible, farms should directly contract workers who are recruited by labor providers. 
3. For workers whose direct employer is a labor provider, check the Assess &amp; Address monitoring system periodically with some of these workers to ensure that their pay, working conditions, etc. are as promised by the labor provider. 
4. Make sure that the workers recruited through labor providers are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Management should assign responsibility to one or more members of staff to oversee labor providers' compliance and the above measures. Farms should stop working with labor recruiters that do not meet these expectations.</t>
  </si>
  <si>
    <t>Wage payment practices</t>
  </si>
  <si>
    <t>Is it likely that group members pay their workers by volume/piece rate?</t>
  </si>
  <si>
    <t>Training/awareness raising of group members on how to assure that workers receive a fair payment</t>
  </si>
  <si>
    <t>Are workers paid by volume/piece rate?</t>
  </si>
  <si>
    <t xml:space="preserve">1. Farm-group management must ensure that workers have written or verbal contracts in place according to requirement 3.3.
2. When calculated by volume, workers' pay must equal at least the minimum wage based on a 48-hour working week or national legal working hours limit. 
3. Deductions from wages for costs such as employer-provided housing or food must only be taken with workers' consent. 
4. Ensure that personnel responsible for wage payment are correctly trained in calculations and requirements. </t>
  </si>
  <si>
    <t xml:space="preserve">Freedom of movement </t>
  </si>
  <si>
    <t>Are there security guards on the farm?</t>
  </si>
  <si>
    <t>1.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
3. Train security guards on rights of workers, eg that workers living on the farm have the right of movement on and off the farm outside working hours.</t>
  </si>
  <si>
    <t>AP: (I am not a specialist but) reading the mitigation measures, it seems that if the answer is Yes, they are in an illegal situation (restricting freedom of movement)??
Changed question and included other measure</t>
  </si>
  <si>
    <t>Prison/military labor</t>
  </si>
  <si>
    <t>Are any workers recruited/provided to the farm/group by military or prison officials?</t>
  </si>
  <si>
    <t>1. Military officials mobilizing military personnel to perform agricultural labor is a form of forced labor.  Make sure that farms do not utilize this type of labor.
2. Enusre that any prisoners working on the farm have freely provided their consent to work. 
3. Ensure that prison labors are treated the same as all other workers with respect to contracts, pay, working conditions, and all other worker protections in the RA standard.</t>
  </si>
  <si>
    <t>Deposit or document retention</t>
  </si>
  <si>
    <t>Do workers give any money (such as deposits) or documents (such as passports) to farm management or labor providers?</t>
  </si>
  <si>
    <t>1. Enusre that workers are not required to pay any type of deposit or provide any personal document to management, other than to confirm identity at the time of hiring.
2. In instances where workers prefer to provide documents or other belongings to management for safe keeping, ensure that workers have permanent, unrestricted access to these locations.</t>
  </si>
  <si>
    <t>1.6 Gender</t>
  </si>
  <si>
    <t xml:space="preserve">Gender Commitment from Leadership </t>
  </si>
  <si>
    <t>Has the group/farm management already been taking actions to address gender and/or women empowerment for at least more than a year?</t>
  </si>
  <si>
    <t>Continue the actions</t>
  </si>
  <si>
    <t>Formulate a policy on gender equality and women’s empowerment to be shared with the rest of the group.
Group/farm management to take a training course on gender, for example the RA gender training module on line. 
Stakeholder mapping of gender related organizations that could help to incorporate gender within group</t>
  </si>
  <si>
    <t>Female representation in group</t>
  </si>
  <si>
    <t xml:space="preserve">Are female members representing at least 25%  of the total number of group members? </t>
  </si>
  <si>
    <t>AP: this is already in the standard. I would put 'no action'
Changed</t>
  </si>
  <si>
    <t xml:space="preserve">Keep record of group members per gender 
Make an assessment of the reasons why female membership is limited, by interviewing female members and non members and consulting the policy on membership and document those. </t>
  </si>
  <si>
    <t>Representation in higher level functions</t>
  </si>
  <si>
    <t>Are women currently equally represented (in relation to the total % of female members or workers) amongst trainers, supervisors, management staff and/or other high level functions within the group or farm management?</t>
  </si>
  <si>
    <t>AP: same here, records of staff per gender is in the standard
Changed</t>
  </si>
  <si>
    <t>Keep records of all staff positions per gender and type of position 
Establish a minimum quota for female trainers, supervisors, management staff and other high level functions.  (For groups or farms with more than 50% of female members or workers, the female representation should at least be 50%, be doesn't need to be higher than 50%)
Organize training targeted at female farmers or workers that is needed to be eligible as a trainer, supervisor or other high level function 
Make sure job announcements reach male AND female farmers and workers and that job requirements are achievable for female farmers and workers
Give training to management staff involved in recruitment on unconscious bias and methodologies to prevent gender based discriminatory practices</t>
  </si>
  <si>
    <t>Female farmers participation in trainings</t>
  </si>
  <si>
    <t>Are female workers/group members currently equally participating (compared to the total % of female members or workers)  in trainings?</t>
  </si>
  <si>
    <t>Keep records of training participants per gender and monitor the continuity of the equal participation of female workers and members</t>
  </si>
  <si>
    <t>Female farmers particication in trainings</t>
  </si>
  <si>
    <t>Keep records of training participants per gender
Check with female members and workers what are the potential hindrances of their participation in trainings
Conduct trainings at days/times/locations where women can easily attend and send personal invitations</t>
  </si>
  <si>
    <t>3.4 Living Wage</t>
  </si>
  <si>
    <t>Payment of Living Wage</t>
  </si>
  <si>
    <t>Does the farm management keep records of the data that need to be inserted in the Rainforest Alliance Salary Matrix Tool? Data that need to be inserted are:  type of unit against which payments are made, overtime payments, bonus payments, payments in kind, etc. These data need to be specified per type of worker, and per gender.</t>
  </si>
  <si>
    <t>No further actions needed as a preparation to assess the total remunerations of workers against the Living Wage benchmark (3.4.1).</t>
  </si>
  <si>
    <t>To be checked. 
The more detailed questions on the LW assessment should be included in the guidance for the LW tool
AP: this means that the producer needs to receive the living wage tool before to answer that question (keep in mind for certification process)
RR: I agree. Maybe we should leave this out for now. It is mainly an assessment of the feasiblity to work with the LW tool....</t>
  </si>
  <si>
    <t>Set up a system for collecting the necessary data about piece-rate payments (if applicable), additional financial payments(over-time wor, bonuses); additional in-kind benefits provided to workers (food donations, health care services, housing); disaggregated by types of workers, and gender, to be able to assess the total remuneration of workers against the LW benchmark (3.4.1)</t>
  </si>
  <si>
    <t>3.7 Housing</t>
  </si>
  <si>
    <t>Are there any variations in the climate regime or high labor intensive periods that would require you to take adaptive measures in the housing conditions provided to the workers?</t>
  </si>
  <si>
    <t>For climate reasons:  check the risks for flooding, leakages, heat, etc. of the housing. Take measures to improve.
For amount of labor coming in: check if there is enough space for all workers, is there enough ventilation; is there sufficient separation of housing by gender. Take the measures to improve</t>
  </si>
  <si>
    <t>Environment</t>
  </si>
  <si>
    <t>4.1.3 / 4.1.4 HCV assessment</t>
  </si>
  <si>
    <t>HCVA</t>
  </si>
  <si>
    <t>Is the farm located closer than 5 km to an Intact Forest Landscape?</t>
  </si>
  <si>
    <t xml:space="preserve">List all activities by farmers (and any resident staff) that involve tree felling, clearing or burning of vegetation, cattle-grazing, and hunting/collection in the wider landscape outside the farm, and stop or redirect any activity that may degrade the structure or species composition of an IFL. </t>
  </si>
  <si>
    <t xml:space="preserve">
RR: For groups this should be part of the improvement, year 3, since HCV assessment is an improvement for groups. Or do we change this as a core for groups as well? </t>
  </si>
  <si>
    <t>AP: 'intact forest landscape' ? Makes it confusing if we are using terms that are not part of the standard - RR: needs to be in, because this is the HCV risk assessment part</t>
  </si>
  <si>
    <t>Is the farm  located in or closer than 2 km to a designated Protected Area (PA), a Key Biodiversity Area (KBA), a Ramsar site or a UNESCO World Heritage site</t>
  </si>
  <si>
    <t>Make sure the main conservation attributes of the area are not threatened, i.e. the values for which the area has been protected or classified as a PA, KBA or Ramsar site</t>
  </si>
  <si>
    <t>AP: Makes it confusing if we are using terms that are not part of the standard RR: needs to be in, because this is the HCV risk assment part</t>
  </si>
  <si>
    <t xml:space="preserve">Do local communities have any legal or customary rights on the farm? </t>
  </si>
  <si>
    <t>a) Map local community land uses on the farm in a participatory and inclusive way with the affected community; 
b) Identify and mitigate any direct and indirect impacts from farming activities on these resources, or on habitat that support these resources;
c) Formalise agreements with communities on the use and management of such areas using Free, Prior and Informed Consent principles, and document the process.</t>
  </si>
  <si>
    <t>Do you use communal lands for purposes related to production or processing of the certified crop, e.g. timber collection?</t>
  </si>
  <si>
    <t>a) Identify and describe all current or planned practices related with farming or processing of the certified crops, such as drying, building sheds, etc. that use resources from communal lands; 
b) Evaluate if these activities impact on the vegetation structure or on the community’s land-uses;
c) Seek ways to reduce negative impacts and avoid relying on the resources of communal lands when expanding or diversifying farming activities</t>
  </si>
  <si>
    <t xml:space="preserve"> larger than 10,000 hectares</t>
  </si>
  <si>
    <t>Have you answered yes to questions on Intact Forst Landscapes (IFL), Key Biodiversity Areas (KBAs) (etc.) or customary rights of communities?</t>
  </si>
  <si>
    <t>a) Commission a HCVRN Licenced Assessor to do an HCV assessment;
b) Develop and implement an HCV Management and Monitoring plan based on the recommendations in the report;
c) Consider how threats outside the farm could affect HCVs within the farm boundaries. Seek opportunities to engage with neighbouring farmers and communities to address and mitigate such threats across the wider landscape;
d) If you answered ‘Yes’ on Question 5 (covers basic needs of indigenous and local people which are supplied by natural_x000D_
ecosystems) , develop your management and monitoring plan in collaboration with the affected communities.</t>
  </si>
  <si>
    <t xml:space="preserve">Can this be automatized? We know the size, and the answers to the previous questions. Henriette: We know the size, but we don't necessarily know the answer to the previous questions, as it will not be automized, right?
</t>
  </si>
  <si>
    <t>AP: I wouldn't use any abbreviation in this tool
Changed</t>
  </si>
  <si>
    <t xml:space="preserve">4.2 Conservation and enhancement of natural ecoystems and native Vegetation </t>
  </si>
  <si>
    <t>multiple areas of natural ecosystem</t>
  </si>
  <si>
    <t>Ecosystem Connectivity</t>
  </si>
  <si>
    <t xml:space="preserve">Are the areas of natural ecosystem and natural vegetation cover connected by landscape corridors? </t>
  </si>
  <si>
    <t>Plan to connect existing ecosystem fragments with habitat or landscape corridors. 
Maintain and enhance buffer zones around existing ecosystem fragments to prevent encroachment of farm activities and enforce agrochemical "non-application zones".</t>
  </si>
  <si>
    <t>AP: 
- is 'multiple areas of natural ecosystem' part of profile completion 1 (or do we expect the producer to answer that in the risk assessment tool)?
- do we mean Areas of natural ecosystems within the group members' property? If not, I don't see how the mitigation measure is possible for a group</t>
  </si>
  <si>
    <t>natural  vegetation</t>
  </si>
  <si>
    <t xml:space="preserve">Do you expect all on-farm natural ecosystems, including hedges, tree lines, riparian buffers, and forest, to contain locally adapted vegetation? </t>
  </si>
  <si>
    <t>Maintain existing natural vegetation; Ensure that the total farm area with natural vegetation meets the criteria in 4.2.2-4.2.6</t>
  </si>
  <si>
    <t>Change native into natural?</t>
  </si>
  <si>
    <t>Don't know</t>
  </si>
  <si>
    <t xml:space="preserve">Investigate whether all on-farm natural ecosystems, including hedges, tree lines, riparian buffers, and forest, contain locally adapted vegetation. If not identify appropriate species that can be planted to increase the proportion of natural vegetation in on-farm natural ecosystems including forests, riparian buffers, hedges, and tree lines. </t>
  </si>
  <si>
    <t>natural vegetation</t>
  </si>
  <si>
    <t xml:space="preserve">Identify appropriate natural species that can be planted to increase the proportion of natural vegetation in on-farm natural ecosystems including forests, riparian buffers, hedges, and tree lines. </t>
  </si>
  <si>
    <t>Please select the natural eco-systems that you have on your farm: on-site forest, on-site wetlands, on-farm grassland/rangeland or non-natural desert,  permanently fallow land, multiple areas of natural ecosystem.</t>
  </si>
  <si>
    <t>Drop down with multiplpe answers possible</t>
  </si>
  <si>
    <t>Determines if next questions apply</t>
  </si>
  <si>
    <t>Group</t>
  </si>
  <si>
    <t>Please select the natural eco-systems that you expect to be on the geographical area of your sites and group members: on-site forest, on-site wetlands, on-site grassland/rangeland or non-natural desert,  permanently fallow land, multiple areas of natural ecosystem.</t>
  </si>
  <si>
    <t>On-site forest</t>
  </si>
  <si>
    <t>Forests</t>
  </si>
  <si>
    <t xml:space="preserve">Does the forest resemble natural forest in terms of canopy cover, forest strata, and the presence of vines or lianas? See document titiled Guidance on Implementing 4.1-4.3 for more information on measuring forest quality.
</t>
  </si>
  <si>
    <t>AP: is 'on site forest' a data part of profile completion 1 (or do we expect the producer to answer that in the risk assessment tool)?</t>
  </si>
  <si>
    <t>Plan to manage canopy cover, forest strata, and presence of vines or lianas (e.g., by creating openings, planting additional species, and restricting harvesting or grazing as neccessary) to facilitate natural forest regeneration and growth. See document titled Guidance on Implementing 4.1-4.3 for more details on managing on-farm forests.</t>
  </si>
  <si>
    <t>"Are there on-site forests, and do these resemble natural forests…"</t>
  </si>
  <si>
    <t xml:space="preserve"> on-farm wetlands</t>
  </si>
  <si>
    <t>Waterways, Water Sources, and Wetlands</t>
  </si>
  <si>
    <t xml:space="preserve">Do wetlands store or convey flood waters at any time of the year?
</t>
  </si>
  <si>
    <t>Plan to delineate and manage wetland and active floodplain, and ensure that production or processing activities do not encroach into the floodplain</t>
  </si>
  <si>
    <t>on-farm wetlands</t>
  </si>
  <si>
    <t>AP: is 'on farm wetland' part of profile completion 1 (or do we expect the producer to answer that in the risk assessment tool)?</t>
  </si>
  <si>
    <t>on-farm grassland/rangeland or non-natural desert</t>
  </si>
  <si>
    <t>Grassland, Rangeland, and Non-natural Desert</t>
  </si>
  <si>
    <t>Do grassland/rangeland or non-natural desert areas contain large bare areas that are at risk of eroding into nearby waterways?</t>
  </si>
  <si>
    <t>Plant additional native groundcover (grasses, shrubs, trees) and implement measures to protect against erosion.</t>
  </si>
  <si>
    <t>AP: is 'on-farm grassland/rangeland or non-natural desert' part of profile completion 1 (or do we expect the producer to answer that in the risk assessment tool)?</t>
  </si>
  <si>
    <t>Monitor the area for erosion and implement erosion control measures as neccessary. Conserve and enhance any existing native vegetation.</t>
  </si>
  <si>
    <t xml:space="preserve"> permanently fallow land</t>
  </si>
  <si>
    <t>Fallow Land</t>
  </si>
  <si>
    <t xml:space="preserve">Are trees regenerating naturally on permanently fallow land?
</t>
  </si>
  <si>
    <t>AP: is 'permanentlhy fallow land' part of profile completion 1 (or do we expect the producer to answer that in the risk assessment tool)?</t>
  </si>
  <si>
    <t>permanently fallow land</t>
  </si>
  <si>
    <t xml:space="preserve">Re-vegetate fallow land by planting native grass, shrub, and tree species in accordance with an appropriate successional regime </t>
  </si>
  <si>
    <t xml:space="preserve">Climate Change </t>
  </si>
  <si>
    <t>Climate change risks</t>
  </si>
  <si>
    <t>Are management, supervisors, and/or technical staff trained in assessing the risks and impacts that climate change poses to livelihoods and production systems?</t>
  </si>
  <si>
    <t>Training/awareness raising on climate change risks and their impacts on agricultural production systems and livelihoods more broadly.</t>
  </si>
  <si>
    <t>Have management, supervisors, and/or technical staff identified the most significant climate change threats/risks/impacts (current and projected) on livelihood resources and farming systems?</t>
  </si>
  <si>
    <t>Carry out the RA climate change risk assesment to identify and describe the most significant climate risks based on RA CC risk assessment tool.
a) Develop a farm map identifying most at risk areas based on identified climate impacts;    
 b) Develop mitigation strategies to address identified risk as they relate to other standard criteria e.g. soil management;   
c) Develop mitigation strategies to address identified risk as they relate to other livelihood strategies i.e. opportunties for diversification so that people are managing risk by planning for and investing in the future.</t>
  </si>
  <si>
    <t>Link with the CCA risk assessment tool</t>
  </si>
  <si>
    <t>`</t>
  </si>
  <si>
    <t xml:space="preserve">Do management, supervisors, and /or technical staff have access to relevant climate change information, skills and services to develop and employ adaptation strategies?  </t>
  </si>
  <si>
    <t>Awareness raising about available information to improve adaptive capacity and resilience, early warning systems, support tools and importance of equal rights to access resources.</t>
  </si>
  <si>
    <t>Are emergency measures to deal with extreme weather events and their potential impacts (i.e. evacuation plan) developed and in place?</t>
  </si>
  <si>
    <t>Based on risk map and where appicable develop an emergency response plan for household and/wider community locations e.g. households located on steep slopes at risk of landslides.</t>
  </si>
  <si>
    <t>Suggested additional questions on productivity and profitability</t>
  </si>
  <si>
    <t>Initial Risk Assessment</t>
  </si>
  <si>
    <t>Initial GAP assessment</t>
  </si>
  <si>
    <t xml:space="preserve">GAP assessment: the GAP assessment is an assessment of the GAPs between the current state of a Certificate Holder (estate or group) and the requirements of the Rainforest Allianca. This assessment is based on the Rainforest Alliance standard. This assessment is not mandatory, however will help you identify the areas that need to be worked on and the amount of work needed still to be ready for the certification audit. </t>
  </si>
  <si>
    <t>Self Assessment</t>
  </si>
  <si>
    <t>Mitigation Actions</t>
  </si>
  <si>
    <t>Chapter</t>
  </si>
  <si>
    <t>Theme</t>
  </si>
  <si>
    <t xml:space="preserve">Which farmers does this apply to? </t>
  </si>
  <si>
    <t>Question applicable to (Group Management, medium/large estate management, group member during internal inspections)</t>
  </si>
  <si>
    <t>A. Management.</t>
  </si>
  <si>
    <t>Traceability</t>
  </si>
  <si>
    <t>All farm businesses</t>
  </si>
  <si>
    <t xml:space="preserve">Traceability procedure </t>
  </si>
  <si>
    <t>Do you/will you make use of intermediaries/subcontractors* in your supply chain?</t>
  </si>
  <si>
    <t>Set up a clear traceability flow, that includes the documented and physical traceability rules for all actors (subcontractors/intermediary, processing units, CH management etc.).
Train all actors on your traceability procedure.
Monitor traceability and record keeping at intermediaries/subcontractors (during the harvest period). (Part of the Internal inspection (TBD))</t>
  </si>
  <si>
    <t>Set up a clear traceability flow, that includes the documented and physical traceability rules for all actors (farmer, collection centers, CH management).</t>
  </si>
  <si>
    <t>B. Farming Practices</t>
  </si>
  <si>
    <t>Inputs</t>
  </si>
  <si>
    <t>Review the Rainforest Alliance list of banned agrochemicals. Do you use one or more of the agrochemicals from the pesticide watchlist?</t>
  </si>
  <si>
    <t>Set up an IPM.</t>
  </si>
  <si>
    <t>(RR:) Are you applying pesticides more than XX times per year? (Define per crop what is an expected number of times to apply pesticides per year)</t>
  </si>
  <si>
    <t>Define strategy to reduce use of pesticides. Stress use of PPE. High risk for MRL.</t>
  </si>
  <si>
    <t>4. Environment</t>
  </si>
  <si>
    <t>Steep Slopes</t>
  </si>
  <si>
    <t>Are there any areas that have a slope greater than 1m rise over 3m run over an area &gt;0.1ha?</t>
  </si>
  <si>
    <t>Implement measures to protect against erosion, including planting of native groundcover.</t>
  </si>
  <si>
    <t>No further action</t>
  </si>
  <si>
    <r>
      <t xml:space="preserve">C. Working Conditions </t>
    </r>
    <r>
      <rPr>
        <b/>
        <sz val="12"/>
        <color rgb="FFFF0000"/>
        <rFont val="Calibri"/>
        <family val="2"/>
        <scheme val="minor"/>
      </rPr>
      <t>(</t>
    </r>
    <r>
      <rPr>
        <b/>
        <sz val="12"/>
        <color rgb="FFFFC000"/>
        <rFont val="Calibri"/>
        <family val="2"/>
        <scheme val="minor"/>
      </rPr>
      <t>social chapter or "workers and communities" which was our proposal)</t>
    </r>
  </si>
  <si>
    <t xml:space="preserve">General </t>
  </si>
  <si>
    <t xml:space="preserve">There are 20 or more employees engaged at any point during the growing season </t>
  </si>
  <si>
    <t>Structure</t>
  </si>
  <si>
    <t>Does the farm have a trained committee/person in charge of the work around Assess and Address within the RA Standard? Is there a  trained Grievance Committee (criterion 1.5)? Is there a trained Gender Committee (1.6)?</t>
  </si>
  <si>
    <t xml:space="preserve">No further action </t>
  </si>
  <si>
    <t>No [to any]</t>
  </si>
  <si>
    <t xml:space="preserve">all </t>
  </si>
  <si>
    <t>Committee/person are (s)elected and committee set up; they participate in the A&amp;A online training module / gender online training module and / or grievance mechanism training module as applicable ensuring all committees are set up and trained.</t>
  </si>
  <si>
    <t>Skills/ capabilities</t>
  </si>
  <si>
    <t>Have supervisors and management experience / knowledge on dealing with cases of  child labour, forced labour, discrimination and workplace violence/harassment?</t>
  </si>
  <si>
    <t>No further actions</t>
  </si>
  <si>
    <t>Have supervisors and management experience / knowledge in dealing with cases of  child labour, forced labour, discrimination and workplace violence/harassment?</t>
  </si>
  <si>
    <t xml:space="preserve">Management representatives / supervisors undergo training on assess and address topics  </t>
  </si>
  <si>
    <t>Public communication about Grievance Mechanism and Assess and Address Committee and its responsibilities</t>
  </si>
  <si>
    <t>Discrimination</t>
  </si>
  <si>
    <t>Prevention of discrimination</t>
  </si>
  <si>
    <t>- Make sure all job vacancies are announced widely, in appropriate languages</t>
  </si>
  <si>
    <t>Medium, High</t>
  </si>
  <si>
    <t>- Conduct in-person training of managers and supervisors on unconscious bias and on avoiding any kind of discriminatory decision in relation to hiring, working conditions, pay, benefits, training, promotion, termination, redundancy
- develop procedures to prevent discrimination during hiring, between others: organize job interviews with more than one interviewer, preferibly of different genders; widespread announcement of job vacancies in appropriate languages; job description should not exclude certain groups of people</t>
  </si>
  <si>
    <t xml:space="preserve">Discrimination </t>
  </si>
  <si>
    <r>
      <t xml:space="preserve">If any of the following groups are present at the farm, have you taken actions to fairly represent them amongst management and supervisory staff? These groups could include: 
</t>
    </r>
    <r>
      <rPr>
        <strike/>
        <sz val="10"/>
        <color theme="1"/>
        <rFont val="Calibri"/>
        <family val="2"/>
        <scheme val="minor"/>
      </rPr>
      <t>-Women -</t>
    </r>
    <r>
      <rPr>
        <sz val="10"/>
        <color theme="1"/>
        <rFont val="Calibri"/>
        <family val="2"/>
        <scheme val="minor"/>
      </rPr>
      <t xml:space="preserve">&gt; </t>
    </r>
    <r>
      <rPr>
        <sz val="10"/>
        <color rgb="FFFF0000"/>
        <rFont val="Calibri"/>
        <family val="2"/>
        <scheme val="minor"/>
      </rPr>
      <t>will go to gender requirement</t>
    </r>
    <r>
      <rPr>
        <sz val="10"/>
        <color theme="1"/>
        <rFont val="Calibri"/>
        <family val="2"/>
        <scheme val="minor"/>
      </rPr>
      <t xml:space="preserve">
-Migrants (foreign or from within the country)
- Specific ethnic minority groups (any ethnicities which are not the largest ethnicity within the workforce)
-Indigenous groups (where applicable)
-Groups whose members do not speak the dominant language in the country &amp; region 
</t>
    </r>
  </si>
  <si>
    <t xml:space="preserve">If any of the following groups are present at the farm, have you taken actions to fairly represent them amongst management and supervisory staff? These groups could include: 
-Women -&gt; will go to gender requirement
-Migrants (foreign or from within the country)
- Specific ethnic minority groups (any ethnicities which are not the largest ethnicity within the workforce)
-Indigenous groups (where applicable)
-Groups whose members do not speak the dominant language in the country &amp; region </t>
  </si>
  <si>
    <t>publish vacancies for management and supervisory functions in a language(s) and in places accessible for all</t>
  </si>
  <si>
    <r>
      <t>If any of the following groups are present at the farm, have you taken actions to fairly represent them amongst management and supervisory staff? These groups could include: 
-</t>
    </r>
    <r>
      <rPr>
        <strike/>
        <sz val="10"/>
        <color theme="1"/>
        <rFont val="Calibri"/>
        <family val="2"/>
        <scheme val="minor"/>
      </rPr>
      <t xml:space="preserve">Women -&gt; </t>
    </r>
    <r>
      <rPr>
        <sz val="10"/>
        <color rgb="FFFF0000"/>
        <rFont val="Calibri"/>
        <family val="2"/>
        <scheme val="minor"/>
      </rPr>
      <t>will go to gender requirement</t>
    </r>
    <r>
      <rPr>
        <sz val="10"/>
        <color theme="1"/>
        <rFont val="Calibri"/>
        <family val="2"/>
        <scheme val="minor"/>
      </rPr>
      <t xml:space="preserve">
-Migrants (foreign or from within the country)
- Specific ethnic minority groups (any ethnicities which are not the largest ethnicity within the workforce)
-Indigenous groups (where applicable)
-Groups whose members do not speak the dominant language in the country &amp; region 
</t>
    </r>
  </si>
  <si>
    <t>- include unconscious bias and other anti discriminatory practices in the training and awareness raising of staff and management as required in 3.1.1 AND
- publish vacancies for management and supervisory functions in a language(s) and in places accessible for all</t>
  </si>
  <si>
    <t>Has management taken any targeted action to prevent workplace violence and harassment (including sexual harassment)?</t>
  </si>
  <si>
    <t>- do a risk scan of the workplace that will identify high risk areas (e.g. dark corridors, sections where people work on their own, etc.)</t>
  </si>
  <si>
    <t xml:space="preserve">Has management taken any targeted action to prevent workplace violence and harassment (including sexual harassment)? </t>
  </si>
  <si>
    <t xml:space="preserve"> Implement at least one of the following measures:
- Training for supervisors, safety guards and other staff in direct contact with workers on respectful behavior and concepts of workplace violence and harassment
- training of workers on the topic on respectful behavior and concepts of workplace violence and harassment
- do a risk scan of the workplace that will identify high risk areas and define actions to make them safer (e.g. dark corridors, sections where people work on their own, etc.)
Please note: in most cases workplace violence and harassment will relate to experiences faced by women. However risks are also faced by men. Ensure your answers cover risks in relation to all workers regardless of gender.</t>
  </si>
  <si>
    <t>Child labour</t>
  </si>
  <si>
    <t>High</t>
  </si>
  <si>
    <t xml:space="preserve">1) Conduct a review once per year to verify that there are identity documents on file for all workers under the age of 18; </t>
  </si>
  <si>
    <t>Lower, Med</t>
  </si>
  <si>
    <t>1) In line with core requirement 1.2.2, for hired young workers (15 - 17 years), the registry contains:
•	housing address
•	Name and address of parent(s) or legal guardian(s)
•	School registration
•	Type of work or tasks
•	The number of daily and weekly working hours.                                               2) Develop and implement a system to verify the identity and age of all new hires at the workplace, including those supplied by labour providers. Ensure the system bases its decisions on verifiable forms of identification proof. Include in the system school enrolment &amp; status. 3) Ensure information about age from which children can work and circumstances under which are clearly communicated to staff and workers.</t>
  </si>
  <si>
    <t>Verify the ages of all young workers on site while respecting children’s protection and privacy rights (see basic risk assessment)</t>
  </si>
  <si>
    <t xml:space="preserve">Have you listed any tasks, processes or other working conditions taking place on your farm that could be hazardous to young workers? </t>
  </si>
  <si>
    <t>Yes, please list</t>
  </si>
  <si>
    <t xml:space="preserve">Lower </t>
  </si>
  <si>
    <t xml:space="preserve">List the hazardous tasks/processes </t>
  </si>
  <si>
    <t xml:space="preserve">High </t>
  </si>
  <si>
    <t xml:space="preserve">1) Develop a list of tasks and work processes – aligned with any relevant national policy or law - that under 18s cannot perform.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Ensure supervisors are aware of this list and pro-actively prevent young workers from being involved in hazardous tasks </t>
  </si>
  <si>
    <t>Med, High</t>
  </si>
  <si>
    <t xml:space="preserve">In addition to above (row 46): 
1) Conduct a health and safety review/risk assessment of all major field activities to identify the major hazards, plus proposed steps to remove or reduce exposure for young workers [e.g. remove dangers of machinery, sharp tools, harmful substances, work at height, carrying heavy loads and workign at night ]. 3) Ensure all supervisors are aware of the hazardous tasks list and which tasks children are allowed to perform. 4) conduct awareness with your workers, especially those working in teams with young workers, about what tasks children are allowed to perform and from which age
</t>
  </si>
  <si>
    <t>Farm has formally registered workers aged under the age of 19</t>
  </si>
  <si>
    <t>Is the company / site taking any steps to protect under 18 year old workers / children of group members from  conducting hazardous tasks?</t>
  </si>
  <si>
    <t>Please list the steps; In addition to steps outlined in row 45, develop and implement Child Labor Monitoring System in accordance with A&amp;A Monitoring Guidance and steps outlined in row 56</t>
  </si>
  <si>
    <t>Farm has formally registered workers aged under the age of 20</t>
  </si>
  <si>
    <t>low</t>
  </si>
  <si>
    <t>Please list the steps</t>
  </si>
  <si>
    <t>Farm has formally registered workers aged under the age of 21</t>
  </si>
  <si>
    <t>In addition to steps outlined in row 46 and 47, set up child labor monitoring system in accordance with steps outlined in row 56 and Assess and Address monitoring guidance</t>
  </si>
  <si>
    <t>Farm has formally registered workers aged under the age of 22</t>
  </si>
  <si>
    <t>no further steps (beyond those outlined in row 46 and 47)</t>
  </si>
  <si>
    <t>Under 18s are employed, or there are workers with families living on the estate</t>
  </si>
  <si>
    <t>Collaborate with the local department of education and local NGOs to support access to education for children living on site; consider arranging safe transport or advocating for sattelite classrooms on site for younger children, where possible administered by the local education department; provide support to workers whose children are not in school so that they can access education; set up child labor monitoring system in accordance with Monitoring Guidance and steps outline in row 56</t>
  </si>
  <si>
    <t>Low, Medium</t>
  </si>
  <si>
    <t>High, Medium</t>
  </si>
  <si>
    <r>
      <t xml:space="preserve">Do workers bring their own children to the farm (to live or work)? </t>
    </r>
    <r>
      <rPr>
        <sz val="10"/>
        <color rgb="FFFF0000"/>
        <rFont val="Calibri"/>
        <family val="2"/>
        <scheme val="minor"/>
      </rPr>
      <t xml:space="preserve"> </t>
    </r>
  </si>
  <si>
    <t>Set up child labour monitoring process
1)Appoint  member of staff to supervise the work of all under 18s registered as working on the farm. 
2) Develop a process to record for each worker under the age of 18 a) their work designation for the week b) the expected hours of the work for that week  c) the specific location/section of the farm where they will work d) the name of the supervisor responsible for them.
3) the responsible staff member checks locations where under-18 olds work, to ensure young workers are not undertaking hazardous tasks and not engaged during school hours or at night/ without sufficient periods for rest in between school days. Frequency should depend on level of risk (e.g. the higher the risk, the more frequent the monitoring) Record findings of these visits.
4) Follow the RA Remediation tool when removing children from child labor, ensuring care is taken to minimise damage to families when they miss out on income.</t>
  </si>
  <si>
    <t>Do workers bring their own children to the farm (to live or work)?</t>
  </si>
  <si>
    <t>Workers are informed about policy of hiring young workers, including the age from which children can be hired individually, in accordance with the Rainforest Alliance Standard as well as the national law.</t>
  </si>
  <si>
    <t>Workers are informed about policy of hiring young workers, including the age from which children can be hired individually, in accordance with the Rainforest Alliance Standard as well as the national law. Assess and Address Committee conducts periodic visits to randomly selected sections of the farm in order to verify that all workers -particularly those who visibly look under the age of 18 - are registered and on the company payroll</t>
  </si>
  <si>
    <t>Lower</t>
  </si>
  <si>
    <t xml:space="preserve">Forced labour </t>
  </si>
  <si>
    <t>All workplaces</t>
  </si>
  <si>
    <t>Farm management</t>
  </si>
  <si>
    <t>Does the farm use labour providers to recruit any workers?</t>
  </si>
  <si>
    <t xml:space="preserve">1. Farm must ensure that any labor providers used are licensed or certified by the appropriate government authority, if one exists.
</t>
  </si>
  <si>
    <t>1. Farms must have written contracts with each labor provider, requiring that labor providers abide by RA worker protection standards.
2. When possible, farms should directly contract workers who are recruited by labor providers.
3. For workers whose direct employer is a labor provider, the Assess &amp; Address monitoring system should check periodically with some of these workers to ensure that their pay, working conditions, etc. are as promised by the labor provider.
4. Workers recruited through labor providers should be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Management should assign responsibility to one or more members of staff to oversee labor providers' compliance and the above measures. Farms should stop working with labor recruiters that do not meet these expectations.</t>
  </si>
  <si>
    <t>No further action.</t>
  </si>
  <si>
    <t>1. Farms must ensure that workers have written or verbal contracts in place according to requirement 3.3.1.
2. When calculated by volume, workers' pay must equal at least the minimum wage based on a 48-hour working week or national legal working hours limit.
3. Deductions from wages for costs such as employer-provided housing or food must only be taken with workers' consent.
4. Workers must be paid at least monthly.
5. Workers must be provided pay slips showing hours worked (regular and overtime) and/or volume produced, calculation of wages and deductions, and wages paid.</t>
  </si>
  <si>
    <t>1. Management should confirm that personnel responsible for wage payment are correctly trained in calculations and requirements.
2. Management should make available personnel who speak the appropriate languages to explain/answer workers' questions about wage calculations and pay slips.
3. Management should assign responsibility to a member of staff to conduct a periodic review of pay records to identify instances of underpayment, delayed payment, and other inconsistencies.</t>
  </si>
  <si>
    <t>Are security guards present on the farm/group premises?</t>
  </si>
  <si>
    <t xml:space="preserve">1. Farms must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
</t>
  </si>
  <si>
    <t>1. The Assess &amp; Address monitoring system, working with other committees such as the Gender Committee, should periodically check with workers to see if they feel threatened by security guards.</t>
  </si>
  <si>
    <r>
      <t xml:space="preserve">Non-local workers are included among the workforce 
</t>
    </r>
    <r>
      <rPr>
        <sz val="10"/>
        <color rgb="FFFF0000"/>
        <rFont val="Calibri"/>
        <family val="2"/>
        <scheme val="minor"/>
      </rPr>
      <t>How will we know this; is it a question in the registry?</t>
    </r>
  </si>
  <si>
    <t>Are any workers recruited/provided to the farm by military or prison officials?</t>
  </si>
  <si>
    <t>No further actions.</t>
  </si>
  <si>
    <t>1. Military officials mobilizing military personnel to perform agricultural labor is a form of forced labor.  Farms must not utilize this type of labor.
2. Farms must ensure that any prisoners working on the farm have freely provided their consent to work. 
3. Prison labor must be treated the same as all other workers with respect to contracts, pay, working conditions, and all other worker protections in the RA standard.</t>
  </si>
  <si>
    <t>1. The Assess &amp; Address monitoring system should periodically check with prison laborers to ensure they are receiving the same treatment as other workers.</t>
  </si>
  <si>
    <t>1. Farms should not require workers to pay any type of deposit or provide any personal document to management, other than to confirm identity at the time of hiring.</t>
  </si>
  <si>
    <t>1. The Assess &amp; Address monitoring system, working with other committees such as the Grievance Committee, should periodically check with workers to see if they have had to pay deposits or hand over documents.
2. In instances where workers prefer to provide documents or other belongings to management for safe keeping, management must ensure that workers have permanent, unrestricted access to these locations.</t>
  </si>
  <si>
    <t>Living Wage</t>
  </si>
  <si>
    <t>Group management; medium/large estate management</t>
  </si>
  <si>
    <t>Does the business have a constant production level or are there peaks of production over a year (high and low production seasons)?</t>
  </si>
  <si>
    <t>If No, the business needs to set in place a system to start collecting the necessary data about types of workers.</t>
  </si>
  <si>
    <t>If there were variations in production levels during the year, what is the number of months per year with average production, high peaks, and low peaks?</t>
  </si>
  <si>
    <t>N/A</t>
  </si>
  <si>
    <t>See above.</t>
  </si>
  <si>
    <t>Does your business hav a  piece-rate payments or periods of time, or a combination
of both type of structure?</t>
  </si>
  <si>
    <t>Yes/No</t>
  </si>
  <si>
    <t>If No, the business needs to set in place a system for collecting the necessary data about types of workers.</t>
  </si>
  <si>
    <t>What is the difference between this question and the question in row 82?</t>
  </si>
  <si>
    <r>
      <t xml:space="preserve">Do you know what is the total number of men and women who occupy each type of position (averaged throughout the year)? </t>
    </r>
    <r>
      <rPr>
        <sz val="10"/>
        <color rgb="FF000000"/>
        <rFont val="Calibri"/>
        <family val="2"/>
      </rPr>
      <t>-&gt; to gender</t>
    </r>
  </si>
  <si>
    <t>If no, business sets a system in place to collect gender disaggregated data on type of positions.</t>
  </si>
  <si>
    <t xml:space="preserve">Align with the gender questions. </t>
  </si>
  <si>
    <t>Do you keep record of the type of unit against which payments are made?  For example, the units for positions with piece-rate; payment schemes could be hectares, linear meters, production volume (e.g., boxes, kilograms), and others. For other positions, the unit of payment may be hour, day, week, or month.</t>
  </si>
  <si>
    <t>If No, business sets a system in place to collect data for the type of unit against which payments are made for all major types of workers.</t>
  </si>
  <si>
    <t>Does the farm collect data on the amount paid in local currency per unit worked for each type of position in the form of values based on gross wages paid per unit?</t>
  </si>
  <si>
    <t>Can the farm calculate the Average number of units that are worked in a day for each type of position (for high, low, and average periods, if applicable)?</t>
  </si>
  <si>
    <t>What do you want to achieve with this one? Is it that management should have records on payments?</t>
  </si>
  <si>
    <t>Does the farm collect data on Average hours per day worked for each type of position (for high, low, and average periods, if applicable)?</t>
  </si>
  <si>
    <t>Does the farm collect data on Average hours per week worked for each type of position (for high, low, and average periods, if applicable)</t>
  </si>
  <si>
    <t>Does the farm collect data on Average amount of monthly bonuses granted for each type of position if bonuses for performance or quality that depend directly on the worker exist?</t>
  </si>
  <si>
    <t>Does your company provide subsidizedor donated food services to workers?</t>
  </si>
  <si>
    <t>Does your company provide subsidized or donated food services to workers?</t>
  </si>
  <si>
    <t>As the living wage benchmark reports do not stipulate a specific amount for transportation from home to the workplace and vice versa, there is no explicit reference value for this benefit, so the average monthly amount paid by_x000D_
the company to provide this service to each worker is included in the analysis</t>
  </si>
  <si>
    <t>Does your company provide donated health care services to workers? Does the medical service provided by the company cover all medical consultation expenses not covered by
public health entities?</t>
  </si>
  <si>
    <t>If the answer to all these questions is yes, then the reference amount associated with expenses for private medical services is factored into the calculations according to the living wage benchmark report for the area.</t>
  </si>
  <si>
    <t>Does your company donate packages of school supplies for the workers’ children?</t>
  </si>
  <si>
    <t xml:space="preserve">If the amount paid by the company for the purchase of school supplies is less than the reference value according to the living wage benchmark report for the area, the actual amount paid by the company (divided by 12 months) is included in the analysis. If the amount paid by the company is greater than the reference value according to the living wage benchmark report, it should be noted that the purchased items are in accordance with the official lists recommended by the relevant authorities (e.g., ministries of education). </t>
  </si>
  <si>
    <t xml:space="preserve">Does your company provide family housing for its workers?_x000D_
 </t>
  </si>
  <si>
    <t>If Yes, only family homes provided by the company that comply with decent housing standards are included. The reference value for renting a decent home in the area is included in the Matrix. If the company covers the costs associated with maintenance
and public services, then the reference values for for renting a decent home in the_x000D_
area is included in the Salary Matrix tool.</t>
  </si>
  <si>
    <t>Overlap</t>
  </si>
  <si>
    <t>Gender</t>
  </si>
  <si>
    <t>Gender Training for Leadership</t>
  </si>
  <si>
    <t>Have management, supervisors and/or internal inspectors been trained in the past year on gender equality?</t>
  </si>
  <si>
    <t xml:space="preserve">Train management, supervisors, internal inspectors annually on issues related to gender equality and women’s empowerment (maternity leave, sexual harassment…), AND/OR
train management, supervisors, internal inspectors on gender bias in hiring, promotion, and employee engagement, AND/OR
make gender-related trainings (e.g. sexual harassment, discrimination, gender equality or gender bias) a requirement for all management, supervisors, and internal inspectors
</t>
  </si>
  <si>
    <t>Has management undertaken significant action in the past to address gender equality and/or women empowerment?</t>
  </si>
  <si>
    <t xml:space="preserve">Formulation of a policy on gender equality and women’s empowerment which will be shared with the rest of the workers AND/OR
Stakeholder mapping of gender related (human rights) organizations that could support addressing gender within workers, AND/OR
Ensure that management and/or other high-level functions are accountable for meeting the gender plan targets
</t>
  </si>
  <si>
    <t>Are women currently represented significally in relation to their number amongst supervisors, management and other high level functions within the farm?</t>
  </si>
  <si>
    <t>-establish a minimum quota for female trainers, supervisors, management and other high level functions AND/OR
- organize professional training targeted at female workers to improve their opportunities for higher level jobs AND/OR
-make sure that job advertisement reach male AND female workers and that job requirements are achievable for female workers
- give in person training to management staff invovled in recruitment on unconscious bias and methodologies to prevent gender based discriminatory practices</t>
  </si>
  <si>
    <t>Do you know what is the total number of men and women who occupy each type of position (averaged throughout the year)?</t>
  </si>
  <si>
    <t>yes/no</t>
  </si>
  <si>
    <t>C. Environment</t>
  </si>
  <si>
    <t>Forests and Protected Areas 4.1</t>
  </si>
  <si>
    <t>Ensure that producers and workers know that native vegetation and natural ecosystems have to be maintained, through awareness raising and regular monitoring. Clearly mark the boundaries of on-farm natural ecosystems and their buffer zones and ensure that production and processing activities, including agrochemical use, do not encroach into these areas.</t>
  </si>
  <si>
    <t>HCV</t>
  </si>
  <si>
    <t>Farmers that are within X km of a protected area</t>
  </si>
  <si>
    <t>High Conservation Value Areas (HCV)</t>
  </si>
  <si>
    <t>bla</t>
  </si>
  <si>
    <t>. Is the farm (or any farm in a group) located closer than 5 km to an Intact Forest Landscape?</t>
  </si>
  <si>
    <t>Yes/No --&gt; if yes --&gt;</t>
  </si>
  <si>
    <r>
      <t xml:space="preserve">List all activities by farmers (and any resident staff) that involve tree felling, clearing or burning of vegetation, cattle-grazing, and hunting/collection in the wider landscape outside the farm, </t>
    </r>
    <r>
      <rPr>
        <sz val="10"/>
        <color rgb="FFFF0000"/>
        <rFont val="Calibri"/>
        <family val="2"/>
        <scheme val="minor"/>
      </rPr>
      <t>and stop or redirect</t>
    </r>
    <r>
      <rPr>
        <sz val="10"/>
        <color theme="1"/>
        <rFont val="Calibri"/>
        <family val="2"/>
        <scheme val="minor"/>
      </rPr>
      <t xml:space="preserve"> any activity that may degrade the structure or species composition of an IFL. </t>
    </r>
  </si>
  <si>
    <t xml:space="preserve">TIFFANY: this is not MVP for geosaptial analysis, focus is on deforestation and PA </t>
  </si>
  <si>
    <t>Is the farm (or any farm in a group) located in or closer than 2 km to a designated Protected Area (PA), a Key Biodiversity Area (KBA), a Ramsar site or a UNESCO World Heritage site</t>
  </si>
  <si>
    <t>•	respect the borders and integrity of the area;
•	comply with all applicable legal requirements and provisions – general national legislation related to PAs and their buffer zones as well as any specific regulations for the area; 
•	do not threaten the main conservation attributes of the area, i.e. the values for which the area has been protected or classified as a PA, KBA or Ramsar site</t>
  </si>
  <si>
    <t>Do you use communal lands for purposes related to farming, e.g. cattle grazing, timber collection, or hunting?</t>
  </si>
  <si>
    <t>a) Identify and describe all current or planned practices related with farming, including for the certified crops, livestock, construction, etc that use resources from communal lands; 
b) Evaluate if farming-associated activities impact on the vegetation structure or on the community’s land-uses;
c) Seek ways to reduce negative impacts and avoid relying on the resources of communal lands when expanding or diversifying farming activities</t>
  </si>
  <si>
    <t>Is the farm, or farm group, larger than 10,000 hectares, and is the answer ‘Yes’ to questions 1, 2, or 3?</t>
  </si>
  <si>
    <t>a) Commission a HCVRN Licenced Assessor to do an HCV assessment;
b) Develop and implement an HCV Management and Monitoring plan based on the recommendations in the report;
c) Consider how threats outside the farm could affect HCVs within the farm boundaries. Seek opportunities to engage with neighbouring farmers and communities to address and mitigate such threats across the wider landscape;
d) If you answered ‘Yes’ on Question 5, develop your management and monitoring plan in collaboration with the affected communities.</t>
  </si>
  <si>
    <t>Native Vegetation</t>
  </si>
  <si>
    <t xml:space="preserve">Native Vegetation </t>
  </si>
  <si>
    <t xml:space="preserve">Do all on-farm natural ecosystems, including hedges, tree lines, riparian buffers, and forest contain native vegetation? </t>
  </si>
  <si>
    <t>Maintain existing native vegetation; Ensure that the total farm area with native vegetation meets the criteria in 4.2.2-4.2.6</t>
  </si>
  <si>
    <t xml:space="preserve">Identify appropriate native species that can be planted to increase the proportion of native vegetation in on-farm natural ecosystems including forests, riparian buffers, hedges, and tree lines. </t>
  </si>
  <si>
    <t>Natural Ecosystems</t>
  </si>
  <si>
    <t>All CHs with on-farm forest</t>
  </si>
  <si>
    <t>Does the forest resemble natural forest in terms of canopy cover, forest strata, and the presence of vines or lianas? See document titiled Guidance on Implementing 4.1-4.3 for more information on measuring forest quality.</t>
  </si>
  <si>
    <t>All CHs with on-farm wetlands</t>
  </si>
  <si>
    <t>Do wetlands store or convey flood waters at any time of the year?</t>
  </si>
  <si>
    <t>All CHs with on-farm grassland/rangeland or non-natural desert</t>
  </si>
  <si>
    <t xml:space="preserve">Do grassland/rangeland or non-natural desert areas contain large bare areas that are at risk of eroding into nearby waterways? </t>
  </si>
  <si>
    <t>All CHs with permanently fallow land</t>
  </si>
  <si>
    <t>Are trees regenerating naturally on permanently fallow land?</t>
  </si>
  <si>
    <t>All CHs with multiple areas of natural ecosystem</t>
  </si>
  <si>
    <t>Are the areas of natural ecosystem connected by landscape corridors?</t>
  </si>
  <si>
    <t>Plan to connect existing ecosystem fragments with habitat or landscape corridors. Maintain and enhance buffer zones around existing ecosystem fragments to prevent encroachment of farm activities and enforce agrochemical "non-application zones".</t>
  </si>
  <si>
    <t>Deforestation/conversion</t>
  </si>
  <si>
    <t>Harvesting in Forests</t>
  </si>
  <si>
    <t>Is there any harvesting of forestry products, including wood and non-timber forestry products, from natural ecosystems on the group of farms?</t>
  </si>
  <si>
    <t>Describe the harvesting activities and include a plan for sustainable continuation of these practices. Identify any potential threats to the quality or spatial extent of the natural ecosystems resulting from harvesting practices.</t>
  </si>
  <si>
    <t>Are producers aware of the risks and impacts that climate change poses to livelihoods and production systems?</t>
  </si>
  <si>
    <t>Yes/No --&gt; if no --&gt;</t>
  </si>
  <si>
    <t>Awareness raising on climate change risks and their impacts on agriculutral production systems and livelihoods more broadly.</t>
  </si>
  <si>
    <t>Have producers identified the most significant climate change threats/risks/impacts (current and projected) on livelihood resources and farming systems?</t>
  </si>
  <si>
    <t>a) Carry out a climate change risk assesment to identify and describe the most significant cimate risks based on RA CC risk assessment tool.</t>
  </si>
  <si>
    <t>Does a risk managament plan exist and have the identified risks and impacts (current and projected) been taken into account?</t>
  </si>
  <si>
    <t>a) Develop a farm map identifying most at risk areas based on identified climate impacts;                               b) Develop mitigation strategies to address identified risk as they relate to other standard criteria e.g. soil management;                                                                                                                                                                           c) Develop mitigation strategies to address identified risk as they relate to other livelihood strategies i.e. opportunties for diversification so that people are managing risk by planning for and investing in the future.</t>
  </si>
  <si>
    <t xml:space="preserve">Do producers have access to relevant climate change information, skills and services to develop and employ adaptation strategies?  </t>
  </si>
  <si>
    <r>
      <rPr>
        <b/>
        <sz val="10"/>
        <color theme="1"/>
        <rFont val="Calibri"/>
        <family val="2"/>
        <scheme val="minor"/>
      </rPr>
      <t>Initial Risk Assessment</t>
    </r>
    <r>
      <rPr>
        <sz val="10"/>
        <color theme="1"/>
        <rFont val="Calibri"/>
        <family val="2"/>
        <scheme val="minor"/>
      </rPr>
      <t>: the initial risk assessment is a set of questions a group or estate management shall answer before implementation of the certification program in order to have an indication on topics that require special attendion during planning and implementation of the program. E.g. topics that need to be covered in the trainings, topics that require special attention during internal inspections etc. 
-What topics do we want to include in the initial risk assessment? 
-Who can provide the questions per topic?</t>
    </r>
  </si>
  <si>
    <t>Requirement</t>
  </si>
  <si>
    <t>Feeds into: internal inspections</t>
  </si>
  <si>
    <t>High/Medium/Low</t>
  </si>
  <si>
    <t>Feeds into: management plan</t>
  </si>
  <si>
    <t>Level 0</t>
  </si>
  <si>
    <t>Level 1</t>
  </si>
  <si>
    <t>Level 2</t>
  </si>
  <si>
    <t>Level 3</t>
  </si>
  <si>
    <r>
      <t xml:space="preserve">(1.3.5) Management conducts a risk assessment in relation to the criteria in this standard for their group/farm at least every three years, including at least the risks associated with:
</t>
    </r>
    <r>
      <rPr>
        <b/>
        <sz val="10"/>
        <color rgb="FFFF0000"/>
        <rFont val="Calibri"/>
        <family val="2"/>
        <scheme val="minor"/>
      </rPr>
      <t>-Traceability</t>
    </r>
    <r>
      <rPr>
        <b/>
        <sz val="10"/>
        <color theme="1"/>
        <rFont val="Calibri"/>
        <family val="2"/>
        <scheme val="minor"/>
      </rPr>
      <t xml:space="preserve">
- Social risks including child labor, forced labor and workplace harassment and violence
- Agrochemicals management
- Deforestation and biodiversity loss
- Economic fluctuations or shocks 
- Climate change, extreme weather, environmental hazards</t>
    </r>
  </si>
  <si>
    <t>(1.3.1) An internal inspection system is in place to assess compliance of group members with the Rainforest Alliance standard. 
...
- consecutive years:
     - scope of inspection is based on risk assessment and on previous inspections</t>
  </si>
  <si>
    <r>
      <t xml:space="preserve">(1.4.1) Management makes a management plan, describing improvement areas, actions to be taken, services to be delivered and usage of Premium. The management plan is based on at least, but not limited to, </t>
    </r>
    <r>
      <rPr>
        <b/>
        <sz val="10"/>
        <color rgb="FFFF0000"/>
        <rFont val="Calibri"/>
        <family val="2"/>
        <scheme val="minor"/>
      </rPr>
      <t xml:space="preserve">the internal inspection </t>
    </r>
    <r>
      <rPr>
        <b/>
        <sz val="10"/>
        <color theme="1"/>
        <rFont val="Calibri"/>
        <family val="2"/>
        <scheme val="minor"/>
      </rPr>
      <t>(1.3.1) and risk assessment (1.3.5). Actions are implemented, monitored, and documented. The management plan is updated at least every three years.</t>
    </r>
  </si>
  <si>
    <t>No PDCA: Lack of documentation (processes and policies). No structure or formalized organization.</t>
  </si>
  <si>
    <t>Reactive, but documented (PDCA): Documentation exists with an informal structure implementing the processes and policies. Implementation occurs in reaction to the system, as no planning was taken into account when policies and process were developed.</t>
  </si>
  <si>
    <t>Proactive (PDCA): Formal documentation and structure to implement policies and processes, stakeholder involvement and planning has been involved during the development of the policies and processes. Post-implementation, there was a lack of evaluation and learning.</t>
  </si>
  <si>
    <t>Continuous improvement (PDCA): Formal documentation and structure to implement policies and processes, stakeholder involvement and planning has been involved during the development of the policies and processes. Post-implementation, activities were checked, evaluated and monitored to ensure that learning and improvement takes place.</t>
  </si>
  <si>
    <t>This page has:</t>
  </si>
  <si>
    <t>A. Management (see capacity assessment tool?)</t>
  </si>
  <si>
    <t>Topic</t>
  </si>
  <si>
    <t>Question applicable to (Group Managemet, medium/large estate management, group member during internal inspections)</t>
  </si>
  <si>
    <t>If yes, should show in Mitigation Actions</t>
  </si>
  <si>
    <t>Supporting documents /  evidence:</t>
  </si>
  <si>
    <t>Selection</t>
  </si>
  <si>
    <t>Weighted</t>
  </si>
  <si>
    <t>Maximum</t>
  </si>
  <si>
    <t>A.</t>
  </si>
  <si>
    <t>Group management capacity</t>
  </si>
  <si>
    <t>Economic fluctuations or shocks</t>
  </si>
  <si>
    <t>CH management</t>
  </si>
  <si>
    <t>Do you/will you make use of intermediaries in your supply chain?</t>
  </si>
  <si>
    <t xml:space="preserve">Set up a clear traceability flow, that includes the documented and physical traceability rules for all actors (farmer, intermediary, CH management).
Train the intermediaries on traceability.
Monitor traicability and record keeping at intermediaries (during the harvest period). </t>
  </si>
  <si>
    <t xml:space="preserve">B.  </t>
  </si>
  <si>
    <t>Agrochemical management</t>
  </si>
  <si>
    <t>Farm level</t>
  </si>
  <si>
    <t>Review the Rainforest Alliance list of banned agrochemicals. Is it common practice in the region to use one or more of the agrochemicals from the banned pesticide list?</t>
  </si>
  <si>
    <t xml:space="preserve">Group member training on the prohibition of the use of banned agrochemicals, and which ones those are. 
Include verification on use of banned agrochemicals in internal inspections. 
Monitoring of use of banned agrochemicals during application period. 
Note: farmers that have used banned agrochemicals for the harvest to be certified cannot be included in the certification and have to wait for the next harvest cycle to apply again. </t>
  </si>
  <si>
    <t>C. Working Conditions</t>
  </si>
  <si>
    <t xml:space="preserve">C.  </t>
  </si>
  <si>
    <t>Group members</t>
  </si>
  <si>
    <t>If you hire labor (beyond family labor), are any of the workers from historically discriminated groups (indigenous communities, minorities, lower castes etc.)?</t>
  </si>
  <si>
    <t>Ensure that all workers receive equal pay for jobs of equal value.
Ensure that all workers understand the working conditions if needed by explaining in their own language.</t>
  </si>
  <si>
    <t>Is it possible that any of the group members hires labor (beyond family labor), are any of the workers from historically discriminated groups (indigenous communities, minorities, lower castes etc.)?</t>
  </si>
  <si>
    <t>Do you have any female workers beyond family labor?</t>
  </si>
  <si>
    <t>Ensure that a registry is kept, also if they are casual workers, indicating their sex.
Ensure that they understand the working conditions, including remuneration level and other benefits, if needed by explaining in their own language.</t>
  </si>
  <si>
    <t>Is it possible that any of the group members hires any female workers beyond family labor?</t>
  </si>
  <si>
    <t>Forced Labor</t>
  </si>
  <si>
    <t>Is it possible that there migrant workers (including seasonal and temporary) working on any of the farms?</t>
  </si>
  <si>
    <t>Ensure that migrant workers have safe place to keep their identity and other important documents, which is accessible to them at all times.</t>
  </si>
  <si>
    <t>Is it possible that there are workers on any of the farms who were recruited by a third-party labor provider?</t>
  </si>
  <si>
    <t>Maintain records of which workers were recruited by which labor provider. 
Ensure that written contracts are in place between the farm/group and each labor provider, specifying that providers must abide by all Rainforest Alliance standards and that the workers they recruit must not pay any recruitment fees.
Ensure that workers are always paid their wages directly, not indirectly through a third party.</t>
  </si>
  <si>
    <t>Is it possible that workers on any of the farms have paid a recruitment fee to labor providers or other actors in the recruitment chain?</t>
  </si>
  <si>
    <t>In the hiring process, integrate a process to ask workers whether they hold any recruitment-related debt.</t>
  </si>
  <si>
    <t>Is it possible that any workers are lacking a written contract, or documented verbal agreement?</t>
  </si>
  <si>
    <t>Group members work towards signing direct contracts/verbal agreements with permanent workers and workers who are employed for more than 3 consecutive months.</t>
  </si>
  <si>
    <t>Is it possible that any workers are directly employed by labor providers (contract signed between worker and labor provider)?</t>
  </si>
  <si>
    <t>Do hired workers receive food, housing, and/or transportation provided by the farmer/group management?</t>
  </si>
  <si>
    <t>Ensure that workers' contracts/records of verbal agreements specify the in-kind benefits they will receive and specific cost deductions that will be taken for them.  In-kind benefits must be in accordance with national law, and never exceed 30% of the total remuneration.</t>
  </si>
  <si>
    <t>@Lennie: It would.  But isn't that OK?  If this tool helps a farmer identify an actual gap, it also helps the farmer remediate that gap.</t>
  </si>
  <si>
    <t>Eliminate any restrictions on workers' freedom of movement outside their working hours. Allow workers to maintain possession of their mobile phones and other communication devices.</t>
  </si>
  <si>
    <t>Do workers ever wait longer than 1 month to be paid?</t>
  </si>
  <si>
    <t>Ensure that workers are paid regularly at scheduled intervals, at least monthly. Payments must be documented with a pay slip or other suitable wage record to allow verification.</t>
  </si>
  <si>
    <t>Do workers ever receive advances or loans from the farm/group?</t>
  </si>
  <si>
    <t>Ensure that advances/loans amount to no more than 1-2 months' salary and that repayment terms are reasonable (no higher than prevailing market interest rates), documented, and agreed by both parties.</t>
  </si>
  <si>
    <t>Child Labor</t>
  </si>
  <si>
    <t>Is pre-school education and/or day care freely available for children in this community?</t>
  </si>
  <si>
    <t>Check if pre-school age children are taken on to farms and if so, if there is a safe place for them to be.</t>
  </si>
  <si>
    <t>Talk to parents and guardings about risk of children being on farms and work with farm owners and local organisations to find suitable and safe places for children to be when parent’s work.</t>
  </si>
  <si>
    <t>Does this community lack sufficient primary and secondary schools to educate all children?</t>
  </si>
  <si>
    <t>As a longer-term measure, engage with external actors to obtain support to improve school access.</t>
  </si>
  <si>
    <t>If there are schools in the community, do they charge any formal or informal fees to enroll children, or are there costs associated with education including books, uniform, transport, etc.?</t>
  </si>
  <si>
    <t>As a longer-term measure, engage with external actors to obtain support for children whose families cannot afford these costs.</t>
  </si>
  <si>
    <t>If schools are available in the community, do parents keep children home from school in order to work or do household tasks; and/or do older children drop out of school to work?</t>
  </si>
  <si>
    <t>Raise awareness among workers/members/families of the importance of sending children to school and the Rainforest Alliance requirement against child labor.</t>
  </si>
  <si>
    <t>Is it considered normal in this community for children to work in farming?</t>
  </si>
  <si>
    <t>Harassement and Violence</t>
  </si>
  <si>
    <t>If you hire labor (beyond family labor), are there female workers between them who work without the presence of their partner or another relative who work with male workers?</t>
  </si>
  <si>
    <t>Ensure that female workers work together, if possible, with a female supervisor.</t>
  </si>
  <si>
    <t>If you hire labor (beyond family labor), are there young workers (below 21) who work without the presence of a family member?</t>
  </si>
  <si>
    <t>Ensure that young workers work in a safe environment, in a group, if possible with a female supervisor.</t>
  </si>
  <si>
    <t>Do you have female and/or young workers amongst your hired labor (beyond family labor) who work in an isolated environment?</t>
  </si>
  <si>
    <t>Ensure that they work in groups with at least several women, if possible with a female supervisor.</t>
  </si>
  <si>
    <t>Have all supervisors been trained on appropriate behavior and the procedures that are in place to address inappropriate behavior towards other workers?</t>
  </si>
  <si>
    <t>Company supervisors are trained to use appropriate disciplinary techniques and procedures. A policy is in place to suspend or terminate supervisors who do not adhere to these techniques and procedures.</t>
  </si>
  <si>
    <t>Does the farm/group hire security guards to protect the premises?</t>
  </si>
  <si>
    <t>Ensure that workers are able to come and go from the farm without intimidation from security guards.  Train security guards on proper conduct including a prohibition on threats and bribery.</t>
  </si>
  <si>
    <t>Do workers lack awareness of how they can raise concerns about any labor abuses?</t>
  </si>
  <si>
    <t>Distribute information within the group/farm and/or conduct trainings for workers on the use and functioning of the grievance mechanism and the presence and functions of the pp/committee for human rights issues.</t>
  </si>
  <si>
    <t>Do workers/member farmers lack awareness of the concepts of discrimination, forced labor, child labor, and workplace harassment and violence and the difference between acceptable and unacceptable behavior.</t>
  </si>
  <si>
    <t>Inform workers in their own language on concepts, acceptable behavior, rights and procedures in place regarding the four topics.</t>
  </si>
  <si>
    <t>C.</t>
  </si>
  <si>
    <t>Will the gender plan elaborated with the outcomes of this assessment be incorporated in the general management plan?</t>
  </si>
  <si>
    <t>Share the outcomes of this gender analysis with group/farm management. Elaborate the gender plan in coordination with group/farm management and have it incorporated in the general management plan</t>
  </si>
  <si>
    <t>Ensure that progress of the gender plan will be frequently discussed in the management meetings</t>
  </si>
  <si>
    <t>Does farm/group management understand the concepts of sex, gender,and gender equality?</t>
  </si>
  <si>
    <t>Organize awareness sessions with management on concepts and importance of gender equality and related issues</t>
  </si>
  <si>
    <t>Is monitoring with sex-disaggregated data carried out for (elected) leadership positions, participation in training, access to loans for farm investments, diversification, workers wages (SH) or for workers, workers wages, access to supervisory, f/m in workers union, f/m in supervisory or management positions... (M/LF)</t>
  </si>
  <si>
    <t>Introduce monitoring with sex-disaggregated data and make sure that the collected data are shared with the person/committee responsible for gender.</t>
  </si>
  <si>
    <t>Do men and women have an equal role in decision making?</t>
  </si>
  <si>
    <t>Raise awareness about importance to include more women (or men) in decision making positionsOrganize leadership trainings for womenFacilitate participation of women in meetings by adjusting location, timing, etc.</t>
  </si>
  <si>
    <t>Are supervisory and management jobs and other better paid jobs accessible for men and women?</t>
  </si>
  <si>
    <t>Ensure that job requirements can be fulfilled by both men and women where possibleOffer additional training on management, administration and other topics for women to facilitate their access to better paid jobs</t>
  </si>
  <si>
    <r>
      <t>CH management</t>
    </r>
    <r>
      <rPr>
        <sz val="10"/>
        <color rgb="FFFF0000"/>
        <rFont val="Calibri"/>
        <family val="2"/>
        <scheme val="minor"/>
      </rPr>
      <t>/group members</t>
    </r>
  </si>
  <si>
    <r>
      <t xml:space="preserve">Are trainings </t>
    </r>
    <r>
      <rPr>
        <sz val="10"/>
        <color rgb="FFFF0000"/>
        <rFont val="Calibri"/>
        <family val="2"/>
        <scheme val="minor"/>
      </rPr>
      <t>(for farmers and CH staff?)</t>
    </r>
    <r>
      <rPr>
        <sz val="10"/>
        <color theme="1"/>
        <rFont val="Calibri"/>
        <family val="2"/>
        <scheme val="minor"/>
      </rPr>
      <t xml:space="preserve"> considering the needs and interests of both men and women?</t>
    </r>
  </si>
  <si>
    <t>Do assessment for training and organize training on topics on basis of its outcomesFacilitate participation of women by adjusting location, timing, use of female facilitators, local language...Train women to become internal inspector or trainer</t>
  </si>
  <si>
    <t>Do women and men receive the same remuneration and benefits related to a job of equal value?</t>
  </si>
  <si>
    <t>Ensure that all workers have access to information about the wages and benefits that relateto different job types in their own languageEnsure that jobs of equal value receive equal pay and benefits</t>
  </si>
  <si>
    <t>Do women and men have the same access to farmers' cooperative? (SH)</t>
  </si>
  <si>
    <t>Promote members registration as a coupleUse agricultural activities as a criterion to become a member, instead of landownershipFacilitate female farmers registration by offering a reduction of memberships fee Approach female farmers personally to invite them to becomemember</t>
  </si>
  <si>
    <t>Do female and male workers have the same access to workers union? (M/LF)</t>
  </si>
  <si>
    <t>Promote female workers participation by training, awareness raising of male leaders and workers, personal invites, target setting</t>
  </si>
  <si>
    <t>Do female and male farmers have the same access to inputs and services like loans for agricultural investment, seedlings, information, etc.? (SH)</t>
  </si>
  <si>
    <t>Ensure that male and female farmers are aware of inputs and services being offered and know where and how to access themEnsure that measures are in place to facilitate access of female farmers to inputs and services taking into account their time poverty and lack of means of transport (time and place of reception, required documents, etc.)Monitor the reception of inputs and services with sex-disaggregated data, identify gaps</t>
  </si>
  <si>
    <t>Do female and male workers have the same access to inputs and services like training, health services, benefits</t>
  </si>
  <si>
    <t>Ensure that male and female farmers are aware of inputs and services being offered and know where and how to access themEnsure that measures are in place to facilitate access of female farmers to inputs and services taking into account their time poverty and lack of means of transport (time and place of reception, required documents, etc.). Monitor the reception of inputs and services with sex-disaggregated data, identify gaps.</t>
  </si>
  <si>
    <t xml:space="preserve">D. </t>
  </si>
  <si>
    <t>Deforestation and Biodiversity (Align with work of Tiffany)</t>
  </si>
  <si>
    <t>Group management</t>
  </si>
  <si>
    <t>Is there a map in place that outlines natural forests and other natural ecosystems (such as savanna, wetlands, peatlands), production areas, protected areas and set-aside land, and rivers?</t>
  </si>
  <si>
    <t>Concerning group members</t>
  </si>
  <si>
    <t xml:space="preserve">Is it probable that there producers that have borders to forests, protected areas and rivers? </t>
  </si>
  <si>
    <t>Awareness raising of the requirements related to these – no degradation of forests, protected areas and natural ecosystems, no-application zones of pesticides and riparian buffer zones?</t>
  </si>
  <si>
    <t>Is it likely producers are not aware that the should maintain natural vegetation on the farm?</t>
  </si>
  <si>
    <t xml:space="preserve">Awareness raising of producers on maintenance of natural vegetation on the farm. </t>
  </si>
  <si>
    <t>Is it likely that producers hunt on the farm?</t>
  </si>
  <si>
    <t xml:space="preserve">Awareness raising of producers on hunting requirements. </t>
  </si>
  <si>
    <t>Are there any endangered species in the area? And if so, do you think that farmers are aware of the endangered species there are and how to protect them?</t>
  </si>
  <si>
    <t>Awareness raising on endangered species and how to protect them.</t>
  </si>
  <si>
    <t>Main aspects based on AMEA guidelines:</t>
  </si>
  <si>
    <t>A. Organizational purpose and Governance practices</t>
  </si>
  <si>
    <t>B. Business management</t>
  </si>
  <si>
    <t>C. Member engagement and planning</t>
  </si>
  <si>
    <t>D. Human resource management</t>
  </si>
  <si>
    <t>E. Financial management</t>
  </si>
  <si>
    <t>F. Community and stakeholder engagement</t>
  </si>
  <si>
    <t>G. Member services and business activiies</t>
  </si>
  <si>
    <t>Red</t>
  </si>
  <si>
    <t>From the AMEA guidelines</t>
  </si>
  <si>
    <t>Yellow</t>
  </si>
  <si>
    <t>From the M4 tool</t>
  </si>
  <si>
    <t>Wit:</t>
  </si>
  <si>
    <t>From the NewForesight tool</t>
  </si>
  <si>
    <t>Beige:</t>
  </si>
  <si>
    <t>From the Adore tool</t>
  </si>
  <si>
    <t>Certification option (group or large estate)</t>
  </si>
  <si>
    <t xml:space="preserve">Which CHs does this apply to? </t>
  </si>
  <si>
    <t>All Farmer Groups</t>
  </si>
  <si>
    <t>Management capacity</t>
  </si>
  <si>
    <t xml:space="preserve">Based on the outcomes of the capacity assessment tool, have you identified areas to improve? If yes, please indicate which actions you want to take for the applicable areas of the 7 areas included in the Capacity Assessment Tool. </t>
  </si>
  <si>
    <t>Do you/will you make use of intermediaries* in your supply chain?</t>
  </si>
  <si>
    <t>Include all intermediaries in your traceability procedure. Train the intermediaries on traceability. Monitor traceability, calibration of scales and record keeping at intermediaries (during the harvest period) and cross-check with information of sales from a sample of producers. If intermediaires are paid according to weight bought in, mitigation should include regular verification of scales.</t>
  </si>
  <si>
    <t xml:space="preserve">Include record keeping in training plan.
Monitor record keeping. </t>
  </si>
  <si>
    <t>Do you expect farmers to have difficulties keeping records?</t>
  </si>
  <si>
    <t>All farmer organizations</t>
  </si>
  <si>
    <t>Implement a system for identifying the products originating from certified producers by means of physical or visual identification and in the tracebaility documents (receipts, registry, etc.).</t>
  </si>
  <si>
    <t>Yield estimation</t>
  </si>
  <si>
    <t>Is there an important pressure on the land? Do farmers often divide or sell their land?</t>
  </si>
  <si>
    <t xml:space="preserve">Include assessment of the certified area for each producer in the yearly internal inspections to ensure that the areas in the group member administration match the reality of the farms. </t>
  </si>
  <si>
    <t>Information on harvested volumes based on deliveries might not be reliable, therefore, put a system in place to get information on harvested volumes (this can be done by asking  producers directly through out the year or during internal inspections).</t>
  </si>
  <si>
    <t xml:space="preserve">Guarantee that the farm managers is the same year after year through the internal inspections and that they are aware of the traceability requirements. Check if farm operator also manages non-certified farms and if so, encourage to include them in the certified group as well. </t>
  </si>
  <si>
    <t>Does the certified product need to be aggregated for processing?</t>
  </si>
  <si>
    <t>Mixing with non-certified products might occur to guarantee minimum volume for processing. 
Group management to put a control system to regularly check that product separation is respected (also at subcontractor level).</t>
  </si>
  <si>
    <t>Use of banned inputs</t>
  </si>
  <si>
    <t>Review the Rainforest Alliance list of banned agrochemicals: 
Is it common practice in the region to use one or more of the agrochemicals from the banned pesticide list, including on the non-certified crops on the farm?</t>
  </si>
  <si>
    <t xml:space="preserve">Group member training on the prohibition of the use of banned agrochemicals, and which ones those are. 
Group members trained on the risk of using highly hazardous agrochemicals.
Include verification on use of banned agrochemicals in internal inspections. 
Monitoring of use of banned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</si>
  <si>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Review the Rainforest Alliance list of banned agrochemicals: 
Is it common practice in the region to use one or more of the agrochemicals from the banned pesticide list?</t>
  </si>
  <si>
    <t>No specific mitigation action</t>
  </si>
  <si>
    <t xml:space="preserve">Review the Rainforest Alliance list of banned agrochemicals: 
If you are certified by other standards, are there any RA banned agrochemicals that are not banned under these other standards?  
</t>
  </si>
  <si>
    <t xml:space="preserve">Group member training on the prohibition of the use of banned agrochemicals, and which ones those are. 
up member training on the prohibition of the use of banned agrochemicals, and which ones those are. 
Group members trained on the risk of using highly hazardous agrochemicals.
Include verification on use of banned agrochemicals in internal inspections. 
Monitoring of use of banned agrochemicals during application period.
Set up system to collect stocks of banned agrochemicals from the group members.
Note: farmers that have used banned agrochemicals for the harvest to be certified cannot be included in the certification and have to wait for the next harvest cycle to apply again. </t>
  </si>
  <si>
    <t>Does your group already have an effective IPM system for the certified crop in place, including the identification and monitoring of pests?</t>
  </si>
  <si>
    <t>Make sure all members have the necessary knowledge and skills to apply IPM.</t>
  </si>
  <si>
    <t>Develop the IPM strategy for your crop, including the development of a pest monitoring system and the establishment of action thresholds. (May need to contact local university or extension service.)
Make sure all members have the necessary knowledge and skills to apply IPM.
Train members on record keeping.
Identify sources for the purchase of lower toxicity agrochemicals as well as non-chemical pest control products.</t>
  </si>
  <si>
    <t>Pesticide residues</t>
  </si>
  <si>
    <t>Do you or your buyer regularly check samples of the crop for residues of agrochemicals (MRL)?</t>
  </si>
  <si>
    <t>Make sure there is a good traceability system back to the producer</t>
  </si>
  <si>
    <t>Make sure there is a good traceability system back to the farm units
Identify a laboratory for residue analysis and set up a sampling system and procedure</t>
  </si>
  <si>
    <t>Are all workers/farmers spraying agrochemicals using the correct PPE at all times when they apply agrochemicals?</t>
  </si>
  <si>
    <t>Ensure availability of sufficient PPE for all those applying agrochemicals.
Develop and implement management policies on the correct use of PPE.
Make sure all those applying agrochemicals are trained on correct application of the agrochemicals and PPE.
up member training on the prohibition of the use of banned agrochemicals, and which ones those are. 
Group members trained on the risk of using highly hazardous agrochemicals.
For group, explore the option of developing spray teams to replace agrochemical application by individual group members.</t>
  </si>
  <si>
    <t>Soil conservation</t>
  </si>
  <si>
    <t>Water management</t>
  </si>
  <si>
    <t>Soil fertility</t>
  </si>
  <si>
    <t>Nutrient deficiencies</t>
  </si>
  <si>
    <t>Is soil testing being done to determine fertilizer application?</t>
  </si>
  <si>
    <t>Determine appropriate fertilizer (both organic and inorganic) application schemes.</t>
  </si>
  <si>
    <t>See if soil testing can be introduced or if nutrient deficiency can be otherwise  determined by observation in crop or vegetation</t>
  </si>
  <si>
    <t>KM: I have copied this from Indiv CH for trader led groups - important that on sites with more than x no of workers, this rule also applies. What is the no of workers this should apply from?</t>
  </si>
  <si>
    <t xml:space="preserve">Are any of the following groups present on or near the farm or group:
- Migrant workers (foreign or from within the country)
- Specific ethnic minority groups (any ethnicities which are not the largest ethnicity within the workforce)
-Indigenous groups (where applicable)
-Groups whose members do not speak the dominant language in the country &amp; region 
</t>
  </si>
  <si>
    <t>Assess whether members of these groups are group members, or workers on the farm,  or working with group members, or contracted as group staff
If this is the case, include unconscious bias and other anti discriminatory practices in the training and awareness raising of staff and management as required in 3.1.1 AND
- publish vacancies for management and supervisory functions in a language(s) and in places accessible for all</t>
  </si>
  <si>
    <t>Wording to be adjusted (needs to be easy to understand). What do we mean with underrepresented?</t>
  </si>
  <si>
    <t xml:space="preserve">If any of the following groups are present on the farm, have you undertaken action to fairly represent them amongst management, as internal inspector, or other decision making functions? : 
-Women -&gt; will go to gender questions
-Migrant workers (foreign or from within the country)
- Specific ethnic minority groups (any ethnicities which are not the largest ethnicity within the workforce)
-Indigenous groups (where applicable)
-Groups whose members do not speak the dominant language in the country &amp; region </t>
  </si>
  <si>
    <t>medium, High</t>
  </si>
  <si>
    <t/>
  </si>
  <si>
    <t xml:space="preserve">Has the group's leadership taken any targeted action to prevent violence and harassment (including sexual harassment)? </t>
  </si>
  <si>
    <t>This is the only appropriate formulation  for this question  - even still risk of false answers is high</t>
  </si>
  <si>
    <t>Med &amp; High</t>
  </si>
  <si>
    <t xml:space="preserve"> Implement at least one of the following measures:
- Training of trainers, internal inspectors and other persons in direct contact with members and their workers on respectful behavior and concepts of workplace violence and harassment
- training of workers on the topic on respectful behavior and concepts of workplace violence and harassment
Please note: in most cases workplace violence and harassment will relate to experiences faced by women. However risks are also faced by men. Ensure your answers cover risks in relation to all workers regardless of gender.</t>
  </si>
  <si>
    <t>Are farmer members required to validate hired workers' ages at the time they are appointed?</t>
  </si>
  <si>
    <t xml:space="preserve">In line with core requirement 1.2.2, for hired young workers (15 - 17 years), the registry contains:
•	housing address
•	Name and address of parent(s) or legal guardian(s)
•	School registration
•	Type of work or tasks
•	The number of daily and weekly working hours.                                                                                                               </t>
  </si>
  <si>
    <t xml:space="preserve">This question is critical - while not focused on  external  risks - clarity and verifiability of  the question on age verification is of highest importance </t>
  </si>
  <si>
    <t xml:space="preserve">Communicate to all farmers, who report they hire labour, how to verify the age of all new hires at the workplace, including those supplied by labour providers, in line with Core Requirement 1.2.2. Verification of age should be based on identity documents, school and medical records or other verifiable forms of identification proof. In line with core requirement 1.2.2, for hired young workers (15 - 17 years), the registry should contains:
•	housing address
•	Name and address of parent(s) or legal guardian(s)
•	School registration
•	Type of work or tasks
•	The number of daily and weekly working hours.       </t>
  </si>
  <si>
    <t>a.For each under-18 year old worker, identify and record the name and contact information for their consenting family member.   b. For each under-18 year old worker, identify the responsible adult member who will be supervising and guiding the child in work (‘young worker supervisor’)
b.Where a high proportion of children and a low number of adults are part of the labor force, ensure the ratio of adult supervisors to workers younger than 18 meets national labor law requirements.</t>
  </si>
  <si>
    <t xml:space="preserve">List the tasks and processes that involve hazardous working conditions </t>
  </si>
  <si>
    <t xml:space="preserve">1) List the hazardous tasks / processes. 2) Communicate this list to all group members and; 3) through internal inspections and child labor monitoring, ensure members are aware that workers younger than 18 cannot perform these hazardous tasks. </t>
  </si>
  <si>
    <t xml:space="preserve">1) Develop a list of tasks and work processes – aligned with any relevant national policy - from which under 18s would be banned from performing. Ensure the list covers jobs that involve hazardous substances, dangerous equipment or heavy lifting. The list of tasks should also make clear that underage workers are prohibited from performing work at night or during school hours. 
2) Review the list every season to ensure list is up to date with national policy.
3) Communicate to all group members what tasks are and are not hazardous                                                                               4) Clarify to group members that work by under 18s must be performed in accordance with the list                                   5) clarify internal steps and potential internal sanctions where it is discovered that a member is permitting under-18s to perform hazardous work.
</t>
  </si>
  <si>
    <t xml:space="preserve">In addition to steps outlined in row 54: 1) Develop checklist to systematically monitor working conditions of under 18s, covering: protection against performing prohibited hazardous tasks, protection from harassment, abuse in the workplace. 2) Use this checklist at internal inspections; </t>
  </si>
  <si>
    <t>Is the group taking any steps to protect under 18 year old workers / children of group members from  conducting hazardous tasks?</t>
  </si>
  <si>
    <t xml:space="preserve">Please list the steps; In addition to steps outlined in row 53, develop and implement Child Labor Monitoring System in accordance with A&amp;A Monitoring Guidance and steps outlined in row 70 </t>
  </si>
  <si>
    <t>In addition to steps outlined in row 54 and 55, set up child labor monitoring system in accordance with steps outlined in row 70 and Assess and Address monitoring guidance</t>
  </si>
  <si>
    <t>no further steps (beyond those outlined in row 54)</t>
  </si>
  <si>
    <t xml:space="preserve">Do children of group staff, group members and group members' workers, of school-going age, attend school within a safe walking distance or at reasonable traveling distance using safe transport? </t>
  </si>
  <si>
    <t>1) Identify reasons why children do not go to school: a) distance to school b) quality of education/violence in school / absence of teacher c) costs associated with schooling; 3) based on the analysis, together with local department of education and local NGOs, develop ways to support access to education for children of group staff, members or members' workers; this could include satelite classrooms in villages currently without schools, setting up sustainable and safe transport for the youngest children; removing barriers to education (e.g. birth certificates, family income, learning materials through support from government/supply chain partners)  3) create awareness about importance of education with group members &amp; discuss ways with members how group can support children's education</t>
  </si>
  <si>
    <t xml:space="preserve">Ergon view: All  countries we are looking at  this stage offer some  free or heavily subsidized education option  -  risk is more in relation to accessibility as opposed to availability  or affordability </t>
  </si>
  <si>
    <t xml:space="preserve">Meike: there should be an option of don't know. The person filling in this information probably does not know exactly how far the schools are from all the farms...In the future maybe we can do something with automatization. </t>
  </si>
  <si>
    <t>1) Monitor school going behavior of members' children of school going age, through internal inspections and the assess and address monitoring; 2) The assess and address committee to establish contact with department of education to collaborate on drop-out cases / temporary absence / child labor cases when they happen</t>
  </si>
  <si>
    <t>Do under-18s perform work on any of the farms within the group?</t>
  </si>
  <si>
    <t xml:space="preserve"> A&amp;A committee to set up a child labour monitoring system including child labor monitors/child labor liaison officers. The plan should specify  1) how management will promote awareness (through child labor monitors as well as directly) on tasks that children are allowed to do and underage and hazardous child labor 2)  how frequent child labor monitors will monitor that children are only performing non-hazardous, age appropriate tasks that do not interfere with schooling and 3) what follow up steps will be taken when risk of child labor increases 4) what the remediation process involves when cases have been confirmed through the grievance mechanism. 
</t>
  </si>
  <si>
    <t>1) Members are informed about policy of family child work and hiring young workers, including the age from which children can support their parents and conduct light work, the age from which children can be hired individually, in accordance with the Rainforest Alliance Standard as well as the national law. 2) Assess and address model is cleary explained to promote transparency about child labor risks and support solutions to mitigate the risk</t>
  </si>
  <si>
    <t>When national law requirs medical screening tests for young workers before they start their employment contract, remind farmers of this requirement and verify this as part of internal inspections.</t>
  </si>
  <si>
    <t>Does the farm/group use labour providers to recruit any workers?</t>
  </si>
  <si>
    <t xml:space="preserve">1. In the case of a small farm, the name, contact, and, if labor provider is officially registered and the official registration number of the labor provider is recorded.
2. Farms that employ an average of 5 or more workers, and group management, must ensure that the labor provider is licensed or certified by the competent national authority, if applicable.
</t>
  </si>
  <si>
    <t>1. Farms employing an average of 5 or more workers and group management should have written contracts with each labor provider, requiring that labor providers abide by RA worker protection standards.
2. When possible, farms/groups should directly contract workers who are recruited by labor providers.
3. For workers whose direct employer is a labor provider, the Assess &amp; Address monitoring system should check periodically with some of these workers to ensure that their pay, working conditions, etc. are as promised by the labor provider.
4. Workers recruited through labor providers should be treated equally with other workers and provided the same information about their protections under the RA standard.
5. The Assess &amp; Address monitoring system should periodically check with workers who are recruited through labor providers, to see if they owe any debts related to recruitment fees. If so, the farm should negotiate with the labor provider full repayment of these fees to the worker.
6. Farms/groups should stop working with labor recruiters that do not meet these expectations.</t>
  </si>
  <si>
    <t>1. Farms/groups must ensure that workers have written or verbal contracts in place according to requirement 3.3.
2. When calculated by volume, workers' pay must equal at least the minimum wage based on a 48-hour working week or national legal working hours limit.
3. Deductions from wages for costs such as employer-provided housing or food must only be taken with workers' consent.
4. Farms that employ an average of 5 or more workers, and group management, must pay workers at least monthly and provide workers pay slips showing hours worked (regular and overtime) and/or volume produced, calculation of wages and deductions, and wages paid.</t>
  </si>
  <si>
    <t>1. Group management should confirm that personnel responsible for wage payment are correctly trained in calculations and requirements.</t>
  </si>
  <si>
    <t>1. Farms/groups should communicate to workers of their rights under the law to freely leave the job. This can be done through their contracts, information posted in the workplace, a workers' organization, one of the farm's committees, or other means.
2. For workers living on the farm, farms should communicate their rights to freedom of movement on and off the farm outside working hours.</t>
  </si>
  <si>
    <t>Non-local workers are included among the workforce 
How will we know this; is it a question in the registry?</t>
  </si>
  <si>
    <t>1. Farms/groups should not require workers to pay any type of deposit or provide any personal document to management, other than to confirm identity at the time of hiring.</t>
  </si>
  <si>
    <t>1. The Assess &amp; Address monitoring system, working with other committees such as the Grievance Committee, should periodically check with workers to see if they have had to pay deposits or hand over documents.
2. In instances where workers prefer to provide documents or other belongings to management for safe keeping, farm/group management must ensure that workers have permanent, unrestricted access to these locations.</t>
  </si>
  <si>
    <t xml:space="preserve">Shouldn't management keep these actions in place? </t>
  </si>
  <si>
    <t xml:space="preserve">Formulation of a policy on gender equality and women’s empowerment which will be shared with the rest of the group, AND/OR
Stakeholder mapping of gender related organizations that could help to incorporate gender within group, AND/OR
Ensure that management and/or other high-level functions are accountable for meeting the gender plan targets
</t>
  </si>
  <si>
    <t>Is a significant number of female farmers (co) member of the group?</t>
  </si>
  <si>
    <t>no further action needed</t>
  </si>
  <si>
    <t>- Develop measures to facilitate access of female farmers to the group (e.g. by lowering membership fees, by promoting co- registration with partner, by actively inviting female farmers to become a part, by installing a minimum quota, etc.) AND/OR
- Undertake measures to ensure that trainings and other services that are offered by the group are accessible for all female farmers</t>
  </si>
  <si>
    <t>Are female farmers currently represented significally in relation to their number amongst trainers, internal inspectors and/or other high level functions within the group</t>
  </si>
  <si>
    <t xml:space="preserve"> establish a minimum quota for female trainers and inspectors and other high level functions AND/OR
- organize training targeted at female farmers that is needed to be eligible as a trainer, inspector or other high level function AND/OR
- make sure job announcements reach male AND female farmers and that job requirements are achievable for female farmers AND/OR
- give training to management staff involved in recruitment on unconscious bias and methodologies to prevent gender based discriminatory practices</t>
  </si>
  <si>
    <t>Have management, supervisors, and/or internal inspectors been trained in the past year on gender equality?</t>
  </si>
  <si>
    <t>-Train management, supervisors, and/or internal inspectors annually on issues related to gender equality and women’s empowerment (maternity leave, sexual harassment…) AND/OR
make gender-related trainings (e.g. sexual harassment, discrimination, gender equality or gender bias) a requirement for all management, supervisors, and internal inspectors, AND/OR
partner with local NGOs to provide gender bias or gender equality training to management, supervisors, internal inspectors</t>
  </si>
  <si>
    <t>Analysis Geodata</t>
  </si>
  <si>
    <t>Deforestation</t>
  </si>
  <si>
    <t xml:space="preserve">Member provided envelope and the overlap with Deforestation country risk map showed risks </t>
  </si>
  <si>
    <t>Automatic</t>
  </si>
  <si>
    <t>?</t>
  </si>
  <si>
    <t>Identify farms located in the high and medium risk areas (red and orange) and include them in the Internal Inspection plan according to:
Farms in red area should be identified and if deforestation happened within the farm boundaries, the farm should be excluded from the certification 
For farms in orange area, verify if there are parts of them that fall within the red area and if so, identify whether deforestation happend within the boudaries, if yes, the farm should be excluded from the certification
For those producers that are orange or red, and it seems like they have not deforested, but are close to areas where there is still forest and/or where recent deforestation has happened: inform them that deforestation is not allowed, set up MoUs with them that they will not expand into the forest; organize awareness raising sessions</t>
  </si>
  <si>
    <t>Henriette: I thought we were going to discuss the follow up on the risk categories, and that it was not decided yet.</t>
  </si>
  <si>
    <t xml:space="preserve">Member provided geodata (point/polygon) and they overlap with deforestation country risk map </t>
  </si>
  <si>
    <t>Include in montintoring and internal inspection activities data from the analysis:
farms/farm units whose buffers/polygons overlap completely with deforested area should not be certified
Member to verify whether deforestation occurred inside farms/farm units whose buffers/polygons partly overlap with deforested area.</t>
  </si>
  <si>
    <t>Protected Areas</t>
  </si>
  <si>
    <t>Member provided points and they overlap with PA country risk map (for areas in which production is forbidden and for areas in which production is allowed under certain conditions)</t>
  </si>
  <si>
    <t>the follow ups of the member, are indicated per farm/farm unit in the table below. These are included in the management plan and should be checked in the internal inspections of the current year (if possible) or consecutive year after the audit. If the latter, the management plan must be updated because as a result of the audit, there could be farm/farm units that are excluded.
Farmers in no go Protected Area: are to be excluded from certification.
Farmers in area where certain production is allowed: verify whether regulations are met and management plan is in place. 
Farmers close to no go Protected Area: verify boundaries of farm and protected area do not overlap. With those farmers inform them that encroachment is not allowed (and inform them on the boundaries), set up MoUs that they won't encroach.</t>
  </si>
  <si>
    <t>HCVs 4.1</t>
  </si>
  <si>
    <t>Medium/Large Farms</t>
  </si>
  <si>
    <t>Is the farm (or any farm in a group) located closer than 5 km to an Intact Forest Landscape?</t>
  </si>
  <si>
    <t>no further action required</t>
  </si>
  <si>
    <t>Do not threaten the main conservation attributes of the area, i.e. the values for which the area has been protected or classified as a PA, KBA or Ramsar site</t>
  </si>
  <si>
    <t>`no further action required</t>
  </si>
  <si>
    <t>Medium/Large Farms that are larger than 10,000 hectares</t>
  </si>
  <si>
    <t>Have you answered yes to questions on IFLs, KBAs (etc.) or customary rights of communities?</t>
  </si>
  <si>
    <t>Can this be automatized? We know the size, and the answers to the previous questions. Henriette: We know the size, but we don't necessarily know the answer to the previous questions, as it will not be automized, right?</t>
  </si>
  <si>
    <t>Native Vegetation 4.2</t>
  </si>
  <si>
    <t>Natural Ecosystems 4.2</t>
  </si>
  <si>
    <t>Are management, supervisors, and/or internal inspectors aware of the risks and impacts that climate change poses to livelihoods and production systems?</t>
  </si>
  <si>
    <t>Have management, supervisors, and/or internal inspectors identified the most significant climate change threats/risks/impacts (current and projected) on livelihood resources and farming systems?</t>
  </si>
  <si>
    <t>a) Carry out a climate change risk assesment to identify and describe the most significant climate risks based on RA CC risk assessment tool.</t>
  </si>
  <si>
    <t xml:space="preserve">Do management, supervisors, and /or internal inpsectors have access to relevant climate change information, skills and services to develop and employ adaptation strategies?  </t>
  </si>
  <si>
    <t>Concat 1 (Do not Change)</t>
  </si>
  <si>
    <t>Concat 2(Do not Change)</t>
  </si>
  <si>
    <t>Problema</t>
  </si>
  <si>
    <t>Todos</t>
  </si>
  <si>
    <t>Grande</t>
  </si>
  <si>
    <t>Requirement in Standard</t>
  </si>
  <si>
    <t>Question #</t>
  </si>
  <si>
    <t>Answer (select)</t>
  </si>
  <si>
    <t>Mitigation measure</t>
  </si>
  <si>
    <t>Certificate's Holder own mitigation measure</t>
  </si>
  <si>
    <t>(Does not apply for this type of Certificate Holder)</t>
  </si>
  <si>
    <t>Certificate Holder's own risks identified</t>
  </si>
  <si>
    <t>Rainforest Alliance Basic Farm Risk Assessment Tool</t>
  </si>
  <si>
    <t>Type of Certificate Holder (select)</t>
  </si>
  <si>
    <t>Certificação em Grupo</t>
  </si>
  <si>
    <t>Não</t>
  </si>
  <si>
    <t>Sim</t>
  </si>
  <si>
    <t>Não/não sei.</t>
  </si>
  <si>
    <t>Tipo de Detentor de Certificado (selecione)</t>
  </si>
  <si>
    <t>Requisito da Norma</t>
  </si>
  <si>
    <t>Nº da Questão</t>
  </si>
  <si>
    <t>Questão</t>
  </si>
  <si>
    <t>Resposta (selecione)</t>
  </si>
  <si>
    <t>Medida de mitigação</t>
  </si>
  <si>
    <t>Medida de mitigação própria do Detentor de Certificado</t>
  </si>
  <si>
    <t>(Não se aplica para este tipo de Titular de Certificado)</t>
  </si>
  <si>
    <t>Riscos identificados pelo próprio Detentor de Certificado</t>
  </si>
  <si>
    <t>Ferramenta de Análise de Risco para Fazendas</t>
  </si>
  <si>
    <t>N/D</t>
  </si>
  <si>
    <t>በአደጋ ስጋት ዳሰሳ ውስጥ እስካሁን ላልተካተቱ አገሮች ወይም ሰብሎች፣ እባክዎ በተለዩት ስጋቶች ላይ በመመስረት ተገቢውን የማስተካከያ እርምጃዎችን ይምረጡ።</t>
  </si>
  <si>
    <t>リスク分布図にまだ含まれていない国や農作物については、特定されたリスクに基づいた適切な緩和策を選択してください。</t>
  </si>
  <si>
    <t>Untuk negara-negara atau tanaman yang belum termasuk dalam peta risiko, silakan pilih tindakan mitigasi yang sesuai berdasarkan risiko yang telah diidentifikasikan</t>
  </si>
  <si>
    <t>对于本风险地图未包含的国家或农作物，请根据判定出的风险选择适宜的减缓措施。</t>
  </si>
  <si>
    <t>Đối với các nước hay các loại cây trồng chưa có trong bản đồ rủi ro, vui lòng chọn biện pháp giảm thiểu rủi ro thích hợp dựa trên những rủi ro đã xác định.</t>
  </si>
  <si>
    <t>Risk haritalarında yer almayan ülkeler ya da ürünler için lütfen tanımlanan risklere dayanarak uygun hafifletme önlemlerini seçin.</t>
  </si>
  <si>
    <t>Para países ou cultivos ainda não incluídos nos mapas de risco, por favor selecionar uma medida de mitigação com base nos riscos identificados.</t>
  </si>
  <si>
    <t>Pour les pays ou les cultures qui ne sont pas encore inclus dans les cartes de risques, veuillez sélectionner les mesures d'atténuation appropriées en vous basant sur les risques identifiés.</t>
  </si>
  <si>
    <t>Por favor seleccione las medidas de mitigación adecuadas basados en los riesgos identificados en caso de esos paises o cultivos que todavía no estén incluidos en los mapas de riesgos.</t>
  </si>
  <si>
    <t>For the countries or crops not included yet in the risk maps, please select the appropriate mitigation measures based on the identified risks.</t>
  </si>
  <si>
    <t>手引きM：自然生態系と植生</t>
  </si>
  <si>
    <t xml:space="preserve">Panduan M: Ekosistem dan Vegetasi Alami </t>
  </si>
  <si>
    <t>指南M：自然生态系统和植被</t>
  </si>
  <si>
    <t>Hướng dẫn M: Thảm thực vật và Hệ sinh thái Tự nhiên</t>
  </si>
  <si>
    <t>Kılavuz M: Doğal Ekosistemler ve Bitki Örtüsü</t>
  </si>
  <si>
    <t>Orientação M: Vegetação Nativa e Ecossistemas Naturais</t>
  </si>
  <si>
    <t>Document d’orientation M : Document d’orientation végétation indigène et écosystèmes naturels</t>
  </si>
  <si>
    <t>Guía M: Vegetación Nativa y Ecosistemas Naturales</t>
  </si>
  <si>
    <t>Guidance M: Natural Ecosystems and Vegetation</t>
  </si>
  <si>
    <t>የማስተካከያ እርምጃ  ("ዝቅተኛ፣ መካከለኛ፣ ከፍተኛ ስጋት" ለሚመለከተው ሀገር እና ምርት የህፃናት ጉልበት ብዝበዛ እና አስገድዶ ማሰራትን በተመለከተ ተፈፃሚ የሚሆነውን የሬንፎረስት አሊያንስ ስጋት ዳሰሳ ካርታን ይመልከቱ)</t>
  </si>
  <si>
    <t>緩和策（「低い、中間の、高いリスク」は、貴方の国と製品に適用される、児童労働と強制労働のためのレインフォレスト・アライアンスリスクマップを参照する）</t>
  </si>
  <si>
    <t>Tindakan mitigasi ("risiko rendah, medium, tinggi" mengacu pada Peta Risiko Rainforest Alliance untuk Pekerja Anak dan Kerja Paksa yang berlaku di negara dan produk Anda)</t>
  </si>
  <si>
    <t>缓解措施
（“低、中、高风险”指适用于贵国和产品的雨林联盟童工和强迫劳动风险地图）</t>
  </si>
  <si>
    <t xml:space="preserve">Giải pháp giảm nhẹ ("rủi ro thấp, trung bình, cao" đề cập đến Bản đồ Rủi ro của Rainforest Alliance đối với vấn đề Lao động Trẻ em và Lao động Cưỡng bức có thể áp dụng đối với quốc gia và sản phẩm của bạn) </t>
  </si>
  <si>
    <t>Hafifletme önlemi ("düşük, orta, yüksek risk" ülkenizde ve ürününüzde geçerli olan Çocuk İşçiliği ve Zorla Çalıştırma için Rainforest Alliance Risk Haritasını ifade eder)</t>
  </si>
  <si>
    <t>Medida de mitigação
("Baixo, médio e alto risco" se referem aos Mapas de Risco da Rainforest Alliance para trabalho infantil e trabalho forçado aplicáveis ao seu país e produto)</t>
  </si>
  <si>
    <t>Mesures d'atténuation ("risque bas, moyen, élevé" se refère aux cartes de risque Rainforest Alliance sur le Travail des Enfants et le Travail Forcé qui sont applicables à votre pays et votre produit)</t>
  </si>
  <si>
    <t>Medida de mitigacion ("riesgo bajo, medio, alto" consulte los mapas de riesgo de Rainforest Alliance para trabajo infantil y trabajo forzoso aplicables a su país y producto)</t>
  </si>
  <si>
    <t>Mitigation measure 
("low, medium, high risk" refer to the Rainforest Alliance Risk Maps for Child Labor and Forced Labor applicable to your country and product)</t>
  </si>
  <si>
    <t xml:space="preserve">የሬንፎረስት አሊያንስ መሰረታዊ የእርሻ ስጋት ዳሰሳ መሳሪያ </t>
  </si>
  <si>
    <t>レインフォレスト・アライアンス基本的農場リスク査定ツール</t>
  </si>
  <si>
    <t>Alat bantu Penilaian Risiko Dasar Kebun Rainforest Alliance</t>
  </si>
  <si>
    <t>雨林联盟基本农场风险评估工具</t>
  </si>
  <si>
    <t>Công cụ Đánh giá Rủi ro Trang trại Cơ bản của Rainforest Alliance</t>
  </si>
  <si>
    <t>Rainforest Alliance Temel Arazi Risk Değerlendirmesi Aracı</t>
  </si>
  <si>
    <t>Outil d’évaluation de base des risques pour les exploitations agricoles de Rainforest Alliance</t>
  </si>
  <si>
    <t>Herramienta de Evaluación Básica de Riesgos Agrícolas de Rainforest Alliance</t>
  </si>
  <si>
    <t>ሁሉም</t>
  </si>
  <si>
    <t>全て</t>
  </si>
  <si>
    <t>Semua</t>
  </si>
  <si>
    <t>所有</t>
  </si>
  <si>
    <t>Hepsi</t>
  </si>
  <si>
    <t>Tous</t>
  </si>
  <si>
    <t xml:space="preserve">የቡድን ሰርተፊኬሽን </t>
  </si>
  <si>
    <t>団体認証</t>
  </si>
  <si>
    <t>Sertifikasi Kelompok</t>
  </si>
  <si>
    <t>团体证书</t>
  </si>
  <si>
    <t>Chứng nhận Nhóm</t>
  </si>
  <si>
    <t>Grup Sertifikasyonu</t>
  </si>
  <si>
    <t>Certification de groupe</t>
  </si>
  <si>
    <t>Certificación de grupo</t>
  </si>
  <si>
    <t xml:space="preserve">ትልቅ </t>
  </si>
  <si>
    <t>大きな</t>
  </si>
  <si>
    <t>Besar</t>
  </si>
  <si>
    <t>大的</t>
  </si>
  <si>
    <t>Lớn</t>
  </si>
  <si>
    <t>Büyük</t>
  </si>
  <si>
    <t>Grand</t>
  </si>
  <si>
    <t>አይመለከተውም</t>
  </si>
  <si>
    <t>該当なし</t>
  </si>
  <si>
    <t>Tidak berlaku</t>
  </si>
  <si>
    <t>不适用</t>
  </si>
  <si>
    <t>Không áp dụng</t>
  </si>
  <si>
    <t>G.D.</t>
  </si>
  <si>
    <t>No disponible</t>
  </si>
  <si>
    <t>አይደለም/አላውቅም</t>
  </si>
  <si>
    <t>いいえ/わかりません</t>
  </si>
  <si>
    <t>Tidak/Tidak tahu</t>
  </si>
  <si>
    <t>否/不知道</t>
  </si>
  <si>
    <t>Hayır/Bilmiyorum</t>
  </si>
  <si>
    <t>Non/Ne sais pas</t>
  </si>
  <si>
    <t>No/No sabe</t>
  </si>
  <si>
    <t>አይደለም</t>
  </si>
  <si>
    <t>いいえ</t>
  </si>
  <si>
    <t>Tidak</t>
  </si>
  <si>
    <t>否</t>
  </si>
  <si>
    <t>Không</t>
  </si>
  <si>
    <t>Hayır</t>
  </si>
  <si>
    <t>Non</t>
  </si>
  <si>
    <t xml:space="preserve">አዎ </t>
  </si>
  <si>
    <t>はい</t>
  </si>
  <si>
    <t>Ya</t>
  </si>
  <si>
    <t>是</t>
  </si>
  <si>
    <t>Có</t>
  </si>
  <si>
    <t>Evet</t>
  </si>
  <si>
    <t>Oui</t>
  </si>
  <si>
    <t>Sí</t>
  </si>
  <si>
    <t xml:space="preserve">የሰርተፊኬት ባለቤት ራሱ የተለዩ ስጋት ዳሰሳ </t>
  </si>
  <si>
    <t>識別した認証保有者自身のリスク</t>
  </si>
  <si>
    <t>Identifikasi Risiko milik Pemegang Sertifikat</t>
  </si>
  <si>
    <t>已识别的证书持有者自身风险</t>
  </si>
  <si>
    <t>Các rủi ro của chính Đơn vị Sở hữu chứng nhận đã được xác định</t>
  </si>
  <si>
    <t>Sertifika Sahibinin kendi tanımladığı riskler</t>
  </si>
  <si>
    <t>Risques personnels auto-identifiés par les titulaires de certificats</t>
  </si>
  <si>
    <t>Los riesgos propios de identificados por el titular del certificado</t>
  </si>
  <si>
    <t>(ለዚህ አይነት የሰርተፊኬት ባለቤት አይመለከተውም )</t>
  </si>
  <si>
    <t>(この種類の認証保有者には該当しない）</t>
  </si>
  <si>
    <t>(Tidak berlaku untuk tipe Pemegang Sertifikat ini)</t>
  </si>
  <si>
    <t>（对此类证书持有者不适用）</t>
  </si>
  <si>
    <t>(Không áp dụng đối với loại Đơn vị sở hữu Chứng nhận này)</t>
  </si>
  <si>
    <t>(Bu tür Sertifika Sahibi için geçerli değil)</t>
  </si>
  <si>
    <t>(Ne s'applique pas à ce type de Titulaire de Certificat)</t>
  </si>
  <si>
    <t>(No aplica para este tipo de titulares de certificado)</t>
  </si>
  <si>
    <t>የሰርተፊኬት ባለቤቱ የማስተካከያ እርምጃ</t>
  </si>
  <si>
    <t>認証所有者自身の緩和策</t>
  </si>
  <si>
    <t xml:space="preserve">Tindakan mitigasi milik Pemegang Sertifikat </t>
  </si>
  <si>
    <t>证书持有者自身缓解措施</t>
  </si>
  <si>
    <t>Đơn vị sở hữu Chứng nhận có được giải pháp giảm nhẹ</t>
  </si>
  <si>
    <t>Sertifika Sahibi'nin kendi hafifletme önlemi</t>
  </si>
  <si>
    <t>Mesure d'atténuation propre du titulaire de certificat</t>
  </si>
  <si>
    <t>Medida de mitigación propia del Titular del Certificado</t>
  </si>
  <si>
    <t>የማስተካከያ እርምጃ</t>
  </si>
  <si>
    <t>緩和策</t>
  </si>
  <si>
    <t>Tindakan mitigasi</t>
  </si>
  <si>
    <t>缓解措施</t>
  </si>
  <si>
    <t>Giải pháp giảm nhẹ</t>
  </si>
  <si>
    <t>Hafifletme önlemi</t>
  </si>
  <si>
    <t>Mesure d’atténuation</t>
  </si>
  <si>
    <t>Medida de mitigación</t>
  </si>
  <si>
    <t>መልስ (ምረጥ)</t>
  </si>
  <si>
    <t>回答（選択する）</t>
  </si>
  <si>
    <t>Jawaban (pilih)</t>
  </si>
  <si>
    <t>答案（选择）</t>
  </si>
  <si>
    <t>Cevap (seçiniz)</t>
  </si>
  <si>
    <t>Réponse (sélectionner)</t>
  </si>
  <si>
    <t>Respuesta (seleccionar)</t>
  </si>
  <si>
    <t>ጥያቄ</t>
  </si>
  <si>
    <t>質問</t>
  </si>
  <si>
    <t>Pertanyaan</t>
  </si>
  <si>
    <t>问题</t>
  </si>
  <si>
    <t>Câu hỏi/Thắc mắc</t>
  </si>
  <si>
    <t>Soru</t>
  </si>
  <si>
    <t>Pregunta</t>
  </si>
  <si>
    <t>ጥያቄ #</t>
  </si>
  <si>
    <t>質問番号</t>
  </si>
  <si>
    <t>Nomor Pertanyaan</t>
  </si>
  <si>
    <t>问题#</t>
  </si>
  <si>
    <t>Câu hỏi/Thắc mắc #</t>
  </si>
  <si>
    <t>Soru No.</t>
  </si>
  <si>
    <t xml:space="preserve">No. de question </t>
  </si>
  <si>
    <t>Pregunta #</t>
  </si>
  <si>
    <t>ጉዳይ</t>
  </si>
  <si>
    <t>問題</t>
  </si>
  <si>
    <t>Isu</t>
  </si>
  <si>
    <t>Vấn đề</t>
  </si>
  <si>
    <t>Problem</t>
  </si>
  <si>
    <t xml:space="preserve">Problème </t>
  </si>
  <si>
    <t>በስታንዳርዱ ያለ መስፈርት</t>
  </si>
  <si>
    <t>認証での要件</t>
  </si>
  <si>
    <t>Persyaratan dalam Standar</t>
  </si>
  <si>
    <t>标准中的要求</t>
  </si>
  <si>
    <t>Yêu cầu về Tiêu chuẩn</t>
  </si>
  <si>
    <t>Standart Gerekliliği</t>
  </si>
  <si>
    <t>Exigence du standard</t>
  </si>
  <si>
    <t>Requisito en el estándar</t>
  </si>
  <si>
    <t>የሰርተፊኬት አይነት (ምረጥ)</t>
  </si>
  <si>
    <t>認証保有者の種類（選択する）</t>
  </si>
  <si>
    <t>Tipe Pemegang Sertifikat (pilih)</t>
  </si>
  <si>
    <t>证书持有者类型（选择）</t>
  </si>
  <si>
    <t>Loại Đơn vị sở hữu Chứng nhận (lựa chọn)</t>
  </si>
  <si>
    <t>Sertifika Sahibi Türü (seçiniz)</t>
  </si>
  <si>
    <t>Type de titulaire de certificat (sélectionner)</t>
  </si>
  <si>
    <t>Tipo de Titular de Certificado (seleccionar)</t>
  </si>
  <si>
    <t>ቋንቋ (ምረጥ)</t>
  </si>
  <si>
    <t>言語（選択する）</t>
  </si>
  <si>
    <t>Bahasa (pilih)</t>
  </si>
  <si>
    <t>语言（选择）</t>
  </si>
  <si>
    <t>Ngôn ngữ (lựa chọn)</t>
  </si>
  <si>
    <t>Dil (seçiniz)</t>
  </si>
  <si>
    <t>Idioma (selecione)</t>
  </si>
  <si>
    <t>Langue (sélectionner)</t>
  </si>
  <si>
    <t>Idioma (seleccionar)</t>
  </si>
  <si>
    <t>Language (select)</t>
  </si>
  <si>
    <t>Amharic</t>
  </si>
  <si>
    <t>Japanese</t>
  </si>
  <si>
    <t>Indonesian</t>
  </si>
  <si>
    <t>Chinese</t>
  </si>
  <si>
    <t>Vietnamese</t>
  </si>
  <si>
    <t>Turkish</t>
  </si>
  <si>
    <t>Portuguese</t>
  </si>
  <si>
    <t xml:space="preserve">French </t>
  </si>
  <si>
    <t>Spanish</t>
  </si>
  <si>
    <t>English</t>
  </si>
  <si>
    <t>Dropdown lists</t>
  </si>
  <si>
    <t>&lt;- Selecione "Grande" para fazendas grandes (individual e em grupo) e para pequenas fazendas certificadas individualmente.</t>
  </si>
  <si>
    <t>&lt;- select "Large" for large farms (individual and in group) and individually certified small farms.</t>
  </si>
  <si>
    <t>&lt;- seleccione "Grande" para fincas grandes (individuales y en grupo) y pequeñas fincas certificadas individualmente.</t>
  </si>
  <si>
    <t>&lt;- Selectionnez "grande" pour les grandes exploitations agricoles (individuelles et en groupe) et les petites exploitations agricoles certifiées individuellemen.</t>
  </si>
  <si>
    <t> &lt;-大規模農場（個別および団体）と、個別に認証された小規模農場は、「大規模農場」を選択してください。</t>
  </si>
  <si>
    <t>Translations</t>
  </si>
  <si>
    <t>&lt;- pilih "Besar" untuk jenis kebun besar (individual dan kelompok) dan kebun kecil sertifikasi individual.</t>
  </si>
  <si>
    <t>&lt;- Büyük araziler (bireysel ve gruba dahil) ve bireysel olarak sertifikalandırılan küçük araziler için "Büyük" seçiniz.</t>
  </si>
  <si>
    <t>&lt;- ይምረጡ “ትልቅ እርሻ” ለትላልቅ እርሻዎች (በግለሰብ እና በቡድን) እና በግለሰብ ደረጃ ሰርቲፋይድ ለሆኑ ትናንሽ እርሻዎች።</t>
  </si>
  <si>
    <t xml:space="preserve">Câu hỏi </t>
  </si>
  <si>
    <t>Yêu cầu trong tiêu chuẩn</t>
  </si>
  <si>
    <t xml:space="preserve">Áp dụng cho loại đơn vị sở hữu chứng nhận nào? </t>
  </si>
  <si>
    <t>Các biến khác</t>
  </si>
  <si>
    <t xml:space="preserve">Vấn đề </t>
  </si>
  <si>
    <t>Tự đánh giá giảm thiểu - câu hỏi rủi ro (Tra cứu)</t>
  </si>
  <si>
    <t>Tham số trả lời</t>
  </si>
  <si>
    <t xml:space="preserve">Khả năng áp dụng bối cảnh rủi ro quốc gia / lĩnh vực </t>
  </si>
  <si>
    <t>Các hành động giảm thiểu được đưa vào Kế hoạch Quản lý do Rainforest Alliance đề xuất (các biện pháp giảm thiểu thay thế được cho phép nếu được coi là phù hợp hơn với bối cảnh) (Tra cứu)</t>
  </si>
  <si>
    <t>Ban quản lý</t>
  </si>
  <si>
    <t>1.2.10 Khu trang trại</t>
  </si>
  <si>
    <t>Chứng nhận nhóm</t>
  </si>
  <si>
    <t>Chặt phá / lấn chiếm rừng và lớp phủ thực vật bản địa</t>
  </si>
  <si>
    <t>Bạn có mong đợi địa điểm sản xuất của các thành viên trong nhóm sẽ thay đổi hoặc mở rộng không?</t>
  </si>
  <si>
    <t xml:space="preserve">Không </t>
  </si>
  <si>
    <t xml:space="preserve">Tất cả </t>
  </si>
  <si>
    <t>Không cần thêm hành động nào</t>
  </si>
  <si>
    <t xml:space="preserve">Có </t>
  </si>
  <si>
    <t>Đảm bảo rằng người sản xuất và người lao động biết rằng thảm thực vật tự nhiên và các hệ sinh thái tự nhiên phải được duy trì thông qua nâng cao nhận thức và giám sát thường xuyên. Đánh dấu rõ ràng ranh giới của các hệ sinh thái tự nhiên trong trang trại và vùng đệm của chúng và đảm bảo rằng các hoạt động sản xuất và chế biến, bao gồm cả sử dụng hóa chất nông nghiệp, không xâm phạm vào các khu vực này.</t>
  </si>
  <si>
    <t>Các địa điểm sản xuất đang chuyển dịch hay mở rộng?</t>
  </si>
  <si>
    <t>Đảm bảo rằng người lao động biết rằng thảm thực vật tự nhiên và các hệ sinh thái tự nhiên phải được duy trì thông qua nâng cao nhận thức và giám sát thường xuyên. Đánh dấu rõ ràng ranh giới của các hệ sinh thái tự nhiên trong trang trại và vùng đệm của chúng và đảm bảo rằng các hoạt động sản xuất và chế biến, bao gồm cả sử dụng hóa chất nông nghiệp, không xâm phạm vào các khu vực này.</t>
  </si>
  <si>
    <t>Bạn có đang sử dụng hoặc sẽ sử dụng hay hợp tác với các đơn vị trung gian và/hoặc nhà thầu phụ* trong chuỗi cung ứng của mình không?</t>
  </si>
  <si>
    <t xml:space="preserve">1) Thiết lập quy trình truy nguyên sản phẩm/truy xuất nguồn gốc rõ ràng, bao gồm các quy tắc truy xuất nguồn gốc được lập thành văn bản và thực tế cho tất cả các tác nhân trong chuỗi cung ứng của bạn (nông dân, nhà thầu phụ, trung gian, đơn vị chế biến, vận chuyển, địa điểm thu gom, ban quản lý, v.v.).
2) Đào tạo tất cả các tác nhân cuả bạn về quy trình truy nguyên sản phẩm. Điều này bao gồm các đơn vị trung gian và/hoặc nhà thầu phụ.
3) Giám sát việc truy nguyên sản phẩm và lưu trữ hồ sơ ở tất cả các tác nhân.
4) Giám sát các đơn vị trung gian đặc biệt là trong thời kỳ thu hoạch. Để giám sát, kiểm tra việc hiệu chuẩn cân và lưu trữ hồ sơ tại các đơn vị trung gian và kiểm tra chéo với thông tin bán hàng từ một mẫu của các nhà sản xuất. </t>
  </si>
  <si>
    <t>Người trung gian</t>
  </si>
  <si>
    <t xml:space="preserve">1) Thiết lập quy trình truy xuất nguồn gốc rõ ràng, bao gồm các quy tắc truy xuất nguồn gốc được lập thành văn bản và thực tế cho tất cả các tác nhân trong chuỗi cung ứng của bạn (nông dân, đơn vị chế biến, vận chuyển, địa điểm thu gom, ban quản lý, v.v.).
2) Đào tạo tất cả các tác nhân của bạn về thủ tục xác định nguồn gốc.
3) Giám sát việc truy xuất nguồn gốc và lưu trữ hồ sơ ở tất cả các tác nhân. </t>
  </si>
  <si>
    <t>Nhà thầu phụ</t>
  </si>
  <si>
    <t>Bạn có đang sử dụng hoặc sẽ sử dụng hay hợp tác với các nhà thầu phụ * trong chuỗi cung ứng của mình không?</t>
  </si>
  <si>
    <t xml:space="preserve">1) Thiết lập quy trình xác định nguồn gốc rõ ràng, bao gồm các quy tắc truy xuất nguồn gốc/truy nguyên sản phẩm được lập thành văn bản và thực tế cho tất cả các tác nhân trong chuỗi cung ứng của bạn (đơn vị chế biến, vận chuyển, nhà thầu phụ, kho hàng, v.v.).
2) Đào tạo tất cả các tác nhân về quy trình truy nguyên sản phẩm của bạn.
3) Giám sát việc truy xuất nguồn gốc và lưu trữ hồ sơ ở tất cả các tác nhân. Đối với các nhà thầu phụ, việc xác minh xem tất cả các nhà thầu phụ có tuân thủ quy trình truy nguyên sản phẩm và tất cả các yêu cầu trong tiêu chuẩn áp dụng cho họ hay không là một phần của quá trình tự đánh giá. </t>
  </si>
  <si>
    <t xml:space="preserve">1) Thiết lập quy trình xác định nguồn gốc rõ ràng, bao gồm các quy tắc truy xuất nguồn gốc được lập thành văn bản và thực tế cho tất cả các tác nhân trong chuỗi cung ứng của bạn (đơn vị chế biến, vận chuyển, nhà thầu phụ, kho hàng, v.v.).
2) Đào tạo tất cả các tác nhân về quy trình truy nguyên sản phẩm của bạn.
3) Giám sát việc truy xuất nguồn gốc và lưu trữ hồ sơ ở tất cả các tác nhân. </t>
  </si>
  <si>
    <t>Lưu trữ hồ sơ</t>
  </si>
  <si>
    <t>Bạn có nghĩ là nông dân gặp khó khăn trong việc lưu giữ hồ sơ (truy xuất nguồn gốc) không?</t>
  </si>
  <si>
    <t xml:space="preserve">1) Bao gồm quản lý / lưu giữ biên lai trong kế hoạch đào tạo.
2) Nhóm hỗ trợ nông dân giữ các biên lai ở cùng một nơi (ví dụ: cặp nhựa).
3) Treo biển khuyến khích nông dân giữ biên lai
4) Giám sát việc lưu giữ biên lai </t>
  </si>
  <si>
    <t>Tách biệt sản phẩm</t>
  </si>
  <si>
    <t>Bạn/ban quản lý hiện đang và sẽ chỉ xử lý sản phẩm được chứng nhận của Rainforest Alliance và/hoặc chỉ mua từ các nhà sản xuất được chứng nhận của Rainforest Alliance phải không?</t>
  </si>
  <si>
    <t>Không cần thực hiện thêm hành động nào (ngoài các hành động tuân thủ tiêu chuẩn)</t>
  </si>
  <si>
    <t xml:space="preserve">1) Thực hiện một hệ thống để xác định các sản phẩm có nguồn gốc từ các nhà sản xuất được chứng nhận bằng cách nhận dạng trực tiếp hoặc trực quan và trong các tài liệu truy xuất nguồn gốc (biên lai, đăng ký, v.v.).
2) Ví dụ về nhận dạng trực quan có thể là các thẻ treo/ghi trên bao bì trong quá trình vận chuyển và bảo quản sản phẩm </t>
  </si>
  <si>
    <t>Khối lượng thu hoạch</t>
  </si>
  <si>
    <t>Các thành viên trong nhóm có quyền tiếp cận các kênh thị trường/những người mua khác nhau cho sản phẩm được chứng nhận của họ không?</t>
  </si>
  <si>
    <t xml:space="preserve">1) Thông tin về khối lượng thu hoạch dựa trên việc giao hàng có thể không đáng tin cậy, do đó, hãy đặt một hệ thống để lấy thông tin về khối lượng thu hoạch (điều này có thể được thực hiện bằng cách hỏi trực tiếp người sản xuất trong năm hoặc trong quá trình thanh tra nội bộ (TTNB)).
2) Thu thập thông tin về sản lượng thu hoạch trong cả năm (hàng tháng) thay vì mỗi năm một lần khi thanh tra nội bộ </t>
  </si>
  <si>
    <t>Người điều hành trang trại</t>
  </si>
  <si>
    <t>Các thành viên trong nhóm có thường dựa vào người điều hành trang trại để quản lý trang trại của họ không?</t>
  </si>
  <si>
    <t xml:space="preserve">1) Đảm bảo rằng người quản lý trang trại được đào tạo về các yêu cầu tiêu chuẩn của Rainforest Alliance, hiểu biết cặn kẽ và chi tiết về quy trình thanh tra nội bộ (TTNB), hồ sơ, dữ liệu được phân tích và nhận thức được các yêu cầu về truy xuất nguồn gốc.
2) Kiểm tra xem người điều hành trang trại có quản lý các trang trại không được chứng nhận hay không và nếu có, hãy khuyến khích đưa các trang trại đó vào nhóm được chứng nhận.
3) Luôn mời người điều hành trang trại tham gia các khóa đào tạo (về truy xuất nguồn gốc và các chủ đề khác) </t>
  </si>
  <si>
    <t xml:space="preserve">Năng suất và lợi nhuận, liên quan đến: 2.1.2 sản lượng thu hoạch; 1.3.6 đầu vào và kỹ năng tài chính; 1.3.7 đa dạng hóa; 3.1. chi phí sản xuất và thu nhập cơ bản </t>
  </si>
  <si>
    <t>Năng suất tối ưu</t>
  </si>
  <si>
    <t>Năng suất trung bình của cây trồng được chứng nhận của các thành viên trong nhóm có bằng hoặc cao hơn mức năng suất tối ưu trong khu vực của bạn không?</t>
  </si>
  <si>
    <t xml:space="preserve">1) Đào tạo nhân viên để nhận ra và ưu tiên các hạn chế trong sản xuất trên đồng ruộng
2) Xác định các hạn chế chính trong sản xuất ảnh hưởng đến năng suất
3) Thiết lập các trang trại thử nghiệm và mô hình kinh doanh để giới thiệu tác động tích cực của việc tái canh, bón phân và kiểm soát sâu bệnh tốt </t>
  </si>
  <si>
    <t>Tiếp cận tài chính, đầu vào và kiến thức</t>
  </si>
  <si>
    <t>Tất cả các thành viên trong nhóm có được tiếp cận tài chính, đầu vào nông nghiệp và kiến thức đầy đủ để tối ưu hóa năng suất không?</t>
  </si>
  <si>
    <t xml:space="preserve">Thu nhập cơ bản </t>
  </si>
  <si>
    <t>Tất cả các thành viên trong nhóm có kiếm được thu nhập cơ bản/đủ sống nhờ sản xuất cây trồng được chứng nhận không?</t>
  </si>
  <si>
    <t>Thực hành canh tác</t>
  </si>
  <si>
    <t>4.6 Quản lý hóa chất nông nghiệp</t>
  </si>
  <si>
    <t>Sử dụng thuốc trừ sâu</t>
  </si>
  <si>
    <t>Sử dụng hóa chất nông nghiệp bị cấm</t>
  </si>
  <si>
    <t xml:space="preserve">Xem lại Danh sách các hóa chất nông nghiệp bị cấm của Rainforest Alliance:
Việc sử dụng một hoặc nhiều hóa chất nông nghiệp trong Danh sách Cấm của RA có phổ biến trong khu vực hay không? </t>
  </si>
  <si>
    <t xml:space="preserve">1) Trong trường hợp phát hiện sử dụng thuốc trừ sâu bị cấm trong quá trình thanh tra đánh giá độc lập, Cơ quan/Tổ chức Cấp Chứng nhận có thể cấp giấy chứng nhận không tuân thủ. Để tránh điều này, hãy đưa vào kế hoạch quản lý của bạn:
- Đào tạo thành viên nhóm về việc cấm sử dụng các hóa chất nông nghiệp bị cấm, và đó là những chất nào.
- Đào tạo thành viên nhóm về nguy cơ sử dụng hóa chất nông nghiệp có tính độc hại cao.
- Xác minh việc sử dụng hóa chất nông nghiệp bị cấm trong thanh tra nội bộ (TTNB).
- Giám sát việc sử dụng hóa chất nông nghiệp trong thời gian áp dụng.
- Thiết lập hệ thống thu gom các hóa chất nông nghiệp bị cấm còn tồn đọng từ các thành viên trong nhóm.
Lưu ý: những nông dân đã sử dụng hóa chất nông nghiệp bị cấm trong vụ thu hoạch được chứng nhận sẽ không được đưa vào chứng nhận và phải đợi chu kỳ thu hoạch tiếp theo mới được áp dụng lại. </t>
  </si>
  <si>
    <t xml:space="preserve">Lớn </t>
  </si>
  <si>
    <t>Xem lại Danh sách các hóa chất nông nghiệp bị cấm của RA:
bạn có sử dụng một hoặc nhiều hóa chất nông nghiệp trong Danh sách Cấm của RA trong trang trại không?</t>
  </si>
  <si>
    <t xml:space="preserve">Trong trường hợp phát hiện sử dụng thuốc trừ sâu bị cấm trong quá trình đánh giá độc lập, Cơ quan/tổ chức cấp chứng nhận có thể cấp giấy chứng nhận không tuân thủ. 
Những trang trại đã sử dụng thuốc trừ sâu/hóa chất nông nghiệp cho vụ thu hoạch được chứng nhận sẽ không được đưa vào chứng nhận và phải đợi chu kỳ thu hoạch tiếp theo mới được áp dụng lại. Nếu bạn chưa sử dụng, hãy bảo đảm cấm sử dụng các hóa chất nông nghiệp bị cấm thông qua thực hiện những việc sau:
1) Xác định các hóa chất nông nghiệp bị cấm và vứt bỏ chúng nếu đang hiện hữu.
2) Đào tạo cho nhân viên về nguy cơ sử dụng hóa chất nông nghiệp có tính độc hại cao.
3) Xác minh việc sử dụng hóa chất nông nghiệp bị cấm trong thanh tra nội bộ (TTNB).
4) Giám sát việc sử dụng hóa chất nông nghiệp trong thời gian áp dụng.
</t>
  </si>
  <si>
    <t>Số lượng (số lần) áp dụng thuốc trừ sâu</t>
  </si>
  <si>
    <t>Có phải thông thường là người sản xuất ưu tiên thử các phương pháp kiểm soát sinh học, vật lý và các phương pháp kiểm soát không dùng hóa chất khác (IPM) để kiểm soát dịch hại trước khi sử dụng hóa chất nông nghiệp không?</t>
  </si>
  <si>
    <t xml:space="preserve">1) Đặc biệt chú ý đến việc tuân thủ chương 4.5 của Tiêu chuẩn Nông nghiệp. Trong trường hợp cần thiết, hãy liên hệ với trường đại học địa phương hoặc cơ quan khuyến nông để xây dựng quy trình Quản lý Dịch hại Tổng hợp. Xác định các nguồn để mua các hóa chất nông nghiệp có độc tính thấp hơn, cũng như các sản phẩm phòng trừ sâu bệnh hại không chứa hóa chất.
2) Đảm bảo tất cả các thành viên có kiến thức và kỹ năng cần thiết để áp dụng Quản lý Dịch hại Tổng hợp.
3) Tập huấn cho các thành viên về lưu trữ hồ sơ.
4) Giám sát việc sử dụng hóa chất nông nghiệp và việc áp dụng quy trình Quản lý Dịch hại Tổng hợp (IPM) của các thành viên trong nhóm (bao gồm cả việc lưu hồ sơ), trong thời gian áp dụng. </t>
  </si>
  <si>
    <t>Sử dụng Thiết bị Bảo hộ Cá nhân</t>
  </si>
  <si>
    <t>Việc các thành viên trong nhóm và / hoặc công nhân của họ có sử dụng Thiết bị Bảo hộ Cá nhân (PPE) khi sử dụng hóa chất nông nghiệp có phổ biến không?</t>
  </si>
  <si>
    <t xml:space="preserve">1) Đảm bảo có đủ Thiết bị Bảo hộ Cá nhân cho tất cả những người sử dụng hóa chất nông nghiệp.
2) Xây dựng và thực hiện các chính sách quản lý về việc cung cấp Trang thiết bị Bảo hộ Cá nhân đầy đủ và thích hợp và sử dụng đúng các Trang thiết bị Bảo hộ Cá nhân này.
3) Đảm bảo rằng tất cả những người áp dụng (phun xịt) hóa chất nông nghiệp được đào tạo về cách sử dụng đúng các hóa chất nông nghiệp và sử dụng đúng Thiết bị Bảo hộ Cá nhân.
4) Các thành viên trong nhóm được đào tạo về nguy cơ sử dụng hóa chất nông nghiệp có tính độc hại cao.
5) Tìm cách phát triển các nhóm phun thuốc để thay thế việc sử dụng hóa chất nông nghiệp của các thành viên nhóm riêng lẻ.
6) Giám sát việc sử dụng Thiết bị Bảo hộ Cá nhân trong thời gian áp dụng. </t>
  </si>
  <si>
    <t>Có phải tất cả công nhân phun hóa chất nông nghiệp đều sử dụng đúng Thiết bị Bảo hộ Cá nhân (PPE) khi họ sử dụng hóa chất nông nghiệp không?</t>
  </si>
  <si>
    <t xml:space="preserve">1) Đánh giá giữa các công nhân về lý do không sử dụng Thiết bị Bảo hộ Cá nhân.
2) Sử dụng các kết quả của đánh giá này để xác định các biện pháp.
3) Xây dựng và thực hiện các chính sách quản lý về việc cung cấp PPE đầy đủ và thích hợp và sử dụng đúng các Trang thiết bị Bảo hộ Cá nhân này.
4) Đảm bảo rằng tất cả những người áp dụng/phun xịt hóa chất nông nghiệp được đào tạo về cách sử dụng đúng các hóa chất nông nghiệp và Trang thiết bị Bảo hộ Cá nhân.
5) Đảm bảo có đủ Trang thiết bị Bảo hộ Cá nhân cho tất cả những người sử dụng hóa chất nông nghiệp.
6) Giám sát việc sử dụng Thiết bị Bảo hộ Cá nhân trong thời gian sử dụng. </t>
  </si>
  <si>
    <t>4.4 Độ phì của đất và bảo tồn của đất</t>
  </si>
  <si>
    <t xml:space="preserve">Xói mòn </t>
  </si>
  <si>
    <t>Có khu vực nào có độ dốc trên 1m tăng lên 3m nằm trên diện tích&gt; 0,1ha không?</t>
  </si>
  <si>
    <t>Thực hiện các biện pháp bảo vệ chống xói mòn, bao gồm trồng thảm phủ đất, trồng cây theo đường đồng mức, thiết lâph hàng rào bằng cây sống và hệ thống thoát nước/tiêu nước</t>
  </si>
  <si>
    <t>Đảm bảo không xảy ra hiện tượng tạo mương, rãnh trên bề mặt, và lớp hữu cơ trên mặt đất không bị rửa trôi</t>
  </si>
  <si>
    <t>Ngập úng</t>
  </si>
  <si>
    <t>Có khu vực nào trong trang trại/trang trại của thành viên nhóm có nước đọng lâu ngày sau mưa không?</t>
  </si>
  <si>
    <t>Thực hiện các biện pháp cải thiện hệ thống thoát nước thông qua các biện pháp vật lý, đào rãnh thoát nước hoặc cải thiện cấu trúc đất để tăng khả năng hút nước và giữ nước của đất</t>
  </si>
  <si>
    <t>Mực nước ngầm cao có phải là vấn đề trở ngại ở một số khu vực nhất định không?</t>
  </si>
  <si>
    <t>1) Đánh giá xem khu vực đó có thích hợp để trồng trọt hay không và xem xét những loại cây trồng nào phù hợp với những khu vực này.
2) Trong một số trường hợp: cải thiện hệ thống thoát nước và/hoặc bảo tồn thảm thực vật phòng hộ</t>
  </si>
  <si>
    <t xml:space="preserve">Hạn hán </t>
  </si>
  <si>
    <t>Hạn hán (đang trở thành) yếu tố hạn chế đối với sản xuất nông nghiệp?</t>
  </si>
  <si>
    <t xml:space="preserve">1) Che phủ đất để giảm sự thoát hơi nước.
2) Đảm bảo các loại cây trồng có rễ ăn sâu được sử dụng.
3) Cân nhắc trồng hỗn hợp, ưu tiên cây bụi / cây gỗ
4) Trồng cây che bóng
5) Khi tưới: đảm bảo giảm thiểu thất thoát nước và kiểm tra xem có vôi / muối bám ở lớp trên không. Nếu vậy, hãy tham khảo ý kiến của Viện Nghiên cứu Đất. </t>
  </si>
  <si>
    <t>Đảm bảo kết cấu đất được bảo vệ, để tránh bị nén chặt</t>
  </si>
  <si>
    <t>Điều kiện làm việc</t>
  </si>
  <si>
    <t>1.5 Cơ chế khiếu nại</t>
  </si>
  <si>
    <t>Cơ chế Khiếu nại</t>
  </si>
  <si>
    <t>Thông tin về cơ chế khiếu nại và ủy ban đánh giá và xử lý có hiển thị và có thể truy cập được cho tất cả các cá nhân, người lao động, cộng đồng và/hoặc xã hội dân sự không?</t>
  </si>
  <si>
    <t>Kiểm tra và cập nhật hiển thị công khai thường xuyên để đảm bảo thông tin vẫn chính xác, hiển thị và có thể truy cập được đối với tất cả mọi người; bao gồm ngôn ngữ của nhân viên địa phương và nhân viên tạm thời</t>
  </si>
  <si>
    <t>Đảm bảo rằng người sản xuất và người lao động có quyền truy cập thông tin thực tế bằng ngôn ngữ của họ về cách thức và địa điểm họ có thể tiếp cận cơ chế khiếu nại và ủy ban đánh giá và xử lý khi họ có khiếu nại mà họ muốn được giải quyết.</t>
  </si>
  <si>
    <t>Cơ hội bình đẳng và ngăn ngừa phân biệt đối xử</t>
  </si>
  <si>
    <t>Có bất kỳ loại hình cư dân nào sau đây hiện diện trên hoặc gần trang trại hoặc nhóm không: Công nhân nhập cư; Dân tộc thiểu số cụ thể; Người bản địa; những người không nói ngôn ngữ phổ thông trong nước và khu vực?</t>
  </si>
  <si>
    <t xml:space="preserve">1) Đánh giá xem các thành viên của những loại hình dân cư này đang làm việc trong trang trại hay được các thành viên trong nhóm ký hợp đồng.
2) Đảm bảo rằng nhóm và ban quản lý trang trại nhận thức được loại hình dân cư hiện có và đăng ký các thông tin cụ thể của họ: loại dân cư, số lượng (ước tính), ngôn ngữ và các loại hình dân cư khác nếu có liên quan </t>
  </si>
  <si>
    <t>Có bất kỳ nhóm dân cư nào sau đây hiện diện trong hoặc gần trang trại hoặc nhóm không: 1) Người lao động nhập cư (nước ngoài hoặc từ trong nước) 2) Các dân tộc thiểu số cụ thể (bất kỳ dân tộc nào không phải là dân tộc lớn nhất trong lực lượng lao động) 3) Người bản địa (nếu có) 4) Những người không nói ngôn ngữ chính ở quốc gia và khu vực</t>
  </si>
  <si>
    <t>Các thủ tục tuyển dụng có tuân theo các quy tắc và quy định để ngăn chặn các hành vi phân biệt đối xử không?</t>
  </si>
  <si>
    <t>Đảm bảo rằng tất cả các vị trí tuyển dụng được thông báo rộng rãi, bằng các ngôn ngữ thích hợp</t>
  </si>
  <si>
    <t xml:space="preserve">Phòng chống Bạo lực và Quấy rối tại Nơi làm việc </t>
  </si>
  <si>
    <t>Ban quản lý có thường xuyên thực hiện các hành động có chủ đích để ngăn chặn bạo lực và quấy rối (bao gồm cả quấy rối tình dục) không?</t>
  </si>
  <si>
    <t xml:space="preserve">Thực hiện ít nhất một trong các biện pháp sau:
- Đào tạo giảng viên, nhân viên kỹ thuật và những người khác tiếp xúc trực tiếp với các thành viên và người lao động về hành vi tôn trọng và các khái niệm về bạo lực và quấy rối tại nơi làm việc.
- Đào tạo người lao động về chủ đề hành vi tôn trọng và các khái niệm về bạo lực và quấy rối tại nơi làm việc.
Xin lưu ý: trong hầu hết các trường hợp, bạo lực và quấy rối tại nơi làm việc sẽ liên quan đến những trải nghiệm mà phụ nữ phải đối mặt. Tuy nhiên nam giới cũng phải đối mặt với rủi ro này. Đảm bảo câu trả lời của bạn bao gồm các rủi ro liên quan đến tất cả người lao động không phân biệt giới tính. </t>
  </si>
  <si>
    <t>Ủy ban Khiếu nại đã chia sẻ chi tiết thông tin liên lạc của một cá nhân / tổ chức tin cậy bên ngoài, đặc biệt là về hành vi quấy rối tình dục với người lao động chưa?</t>
  </si>
  <si>
    <t>Cung cấp cho tất cả người lao động chi tiết liên hệ của một người/tổ chức tin cậy bên ngoài trung lập và địa phương có thể giải quyết các trường hợp quấy rối tình dục</t>
  </si>
  <si>
    <t>Xác nhận tuổi</t>
  </si>
  <si>
    <t>Có nguy cơ là các thành viên trong nhóm nông trại không xác nhận tuổi của người lao động được thuê tại thời điểm họ được thuê không?</t>
  </si>
  <si>
    <t xml:space="preserve">Kiểm tra với bộ phận thanh tra nội bộ về việc đăng ký năm sinh của người lao động ở các trang trại nhỏ </t>
  </si>
  <si>
    <t>1) Thông báo/Tuyên truyền cho tất cả những nông dân đã thuê lao động cách xác minh tuổi của tất cả những người mới thuê tại nơi làm việc, bao gồm cả những người được giới thiệu bởi những đơn vị cung cấp lao động.
2) Việc xác minh tuổi phải dựa trên giấy tờ tùy thân, hồ sơ trường học và y tế hoặc các hình thức chứng minh nhận dạng có thể xác minh khác.
3) Kiểm tra với bộ phận thanh tra nội bộ (TTNB) về dữ liệu trong danh sách công nhân</t>
  </si>
  <si>
    <t>Cơ sở có yêu cầu bằng chứng về độ tuổi và ghi chú điều này khi thuê nhân công không?</t>
  </si>
  <si>
    <t>Thấp, trung bình và cao Theo bản đồ rủi ro của Rainforest Alliance về Lao động trẻ em</t>
  </si>
  <si>
    <r>
      <rPr>
        <b/>
        <sz val="10"/>
        <color rgb="FF000000"/>
        <rFont val="Calibri"/>
        <family val="2"/>
        <scheme val="minor"/>
      </rPr>
      <t>Nguy cơ thấp:</t>
    </r>
    <r>
      <rPr>
        <sz val="10"/>
        <color rgb="FF000000"/>
        <rFont val="Calibri"/>
        <family val="2"/>
        <scheme val="minor"/>
      </rPr>
      <t xml:space="preserve">
Không cần thêm hành động nào
</t>
    </r>
    <r>
      <rPr>
        <b/>
        <sz val="10"/>
        <color rgb="FF000000"/>
        <rFont val="Calibri"/>
        <family val="2"/>
        <scheme val="minor"/>
      </rPr>
      <t>Rủi ro Trung bình &amp; Cao:</t>
    </r>
    <r>
      <rPr>
        <sz val="10"/>
        <color rgb="FF000000"/>
        <rFont val="Calibri"/>
        <family val="2"/>
        <scheme val="minor"/>
      </rPr>
      <t xml:space="preserve">
Tiến hành đánh giá mỗi năm một lần để xác minh rằng có giấy tờ tùy thân trong hồ sơ cho tất cả người lao động dưới 18 tuổi </t>
    </r>
  </si>
  <si>
    <t xml:space="preserve">1) Xác minh tuổi của tất cả công nhân trẻ làm việc trên hiện trường đồng thời tôn trọng quyền riêng tư và bảo vệ của trẻ em
2) Xây dựng và triển khai hệ thống xác minh danh tính và độ tuổi của tất cả những người mới được tuyển dụng tại nơi làm việc, bao gồm cả những người được giới thiệu bởi các đơn vị cung cấp lao động.
3) Đảm bảo hệ thống đưa ra quyết định dựa trên các hình thức bằng chứng nhận dạng có thể xác minh được, bao gồm các tài liệu/hồ sơ nhận dạng, trường học và hồ sơ y tế. Đưa thông tin về đăng ký học và tình hình học tập vào trong hệ thống xác minh tuổi.
4) Đảm bảo thông tin về độ tuổi mà trẻ em có thể làm việc và hoàn cảnh/điều kiện làm việc được thông báo rõ ràng cho cán bộ và người lao động. </t>
  </si>
  <si>
    <t>Công việc nguy hiểm</t>
  </si>
  <si>
    <t>Ban quản lý nhóm đã liệt kê bất kỳ nhiệm vụ, quy trình hoặc điều kiện làm việc nào khác có thể gây nguy hiểm cho lao động trẻ chưa?</t>
  </si>
  <si>
    <t xml:space="preserve">Nguy cơ thấp:
Thông báo danh sách này cho tất cả các thành viên nhóm thuê lao động trẻ
Rủi ro Trung bình &amp; Cao:
1) Thông báo danh sách này cho tất cả các thành viên trong nhóm và;
2) Thông qua đào tạo và giám sát lao động trẻ em, đảm bảo các thành viên nhận thức được rằng người lao động dưới 18 tuổi không thể thực hiện những công việc nguy hiểm này.
3) Kiểm tra bằng các cuộc thanh tra nội bộ xem danh sách có tồn tại, đang được truyền thông và việc giám sát lao động trẻ em có diễn ra tập trung vào các nhiệm vụ nguy hiểm hay không </t>
  </si>
  <si>
    <t xml:space="preserve">Nguy cơ/Rủi ro thấp:
Liệt kê các nhiệm vụ và quy trình liên quan đến điều kiện làm việc nguy hiểm; thông báo điều này cho tất cả các thành viên trong nhóm.
Rủi ro trung bình và cao:
1) Xây dựng danh sách các nhiệm vụ và quy trình làm việc - phù hợp với bất kỳ chính sách quốc gia nào có liên quan - mà theo đó những người dưới 18 tuổi sẽ bị cấm thực hiện. Đảm bảo danh sách bao gồm các công việc liên quan đến các chất độc hại, thiết bị nguy hiểm hoặc khuân vác nặng. Danh sách các nhiệm vụ cũng cần nêu rõ rằng người lao động chưa đủ tuổi bị cấm làm việc vào ban đêm hoặc trong giờ học.
2) Xem lại danh sách mỗi mùa để đảm bảo danh sách được cập nhật với chính sách quốc gia.
3) Thông báo cho tất cả các thành viên trong nhóm biết nhiệm vụ nào là nguy hiểm và không nguy hiểm
4) Làm rõ cho các thành viên nhóm rằng những công việc do người dưới 18 tuổi làm phải được thực hiện theo danh sách
5) Làm rõ các bước và các biện pháp trừng phạt nội bộ có thể sẽ áp dụng khi phát hiện ra rằng một thành viên đang cho phép người dưới 18 tuổi làm công việc nguy hiểm. </t>
  </si>
  <si>
    <t>Trang trại đã chính thức đăng ký lao động dưới 18 tuổi</t>
  </si>
  <si>
    <t xml:space="preserve">có </t>
  </si>
  <si>
    <t xml:space="preserve">1) Liệt kê các công việc / quy trình nguy hiểm và đảm bảo tất cả các giám sát viên đều biết rằng công nhân dưới 18 tuổi không thể thực hiện những công việc này.
2) Kiểm tra xem người giám sát và công nhân trẻ có nhận thức được các công việc/quy trình nguy hiểm hay không và liệu có đúng là công nhân dưới 18 tuổi không thực hiện các công việc/quy trình nguy hiểm hay không. </t>
  </si>
  <si>
    <t>Rủi ro thấp, trung bình và cao</t>
  </si>
  <si>
    <r>
      <rPr>
        <b/>
        <sz val="10"/>
        <color rgb="FF000000"/>
        <rFont val="Calibri"/>
        <family val="2"/>
        <scheme val="minor"/>
      </rPr>
      <t>Nguy cơ thấp</t>
    </r>
    <r>
      <rPr>
        <sz val="10"/>
        <color rgb="FF000000"/>
        <rFont val="Calibri"/>
        <family val="2"/>
        <scheme val="minor"/>
      </rPr>
      <t xml:space="preserve">
1) Xây dựng danh sách các nhiệm vụ và quy trình làm việc - phù hợp với bất kỳ chính sách hoặc luật quốc gia liên quan nào - mà người dưới 18 tuổi không được thực hiện. Đảm bảo danh sách bao gồm các công việc liên quan đến các chất độc hại, thiết bị nguy hiểm hoặc khuân vác nặng. Danh sách các nhiệm vụ cũng cần nêu rõ rằng công nhân chưa đủ tuổi bị cấm làm việc vào ban đêm hoặc trong giờ học.
2) Xem lại danh sách mỗi mùa để đảm bảo danh sách được cập nhật với chính sách quốc gia.
3) Đảm bảo những người giám sát biết về danh sách này và tích cực ngăn chặn công nhân trẻ tham gia vào các công việc nguy hiểm
</t>
    </r>
    <r>
      <rPr>
        <b/>
        <sz val="10"/>
        <color rgb="FF000000"/>
        <rFont val="Calibri"/>
        <family val="2"/>
        <scheme val="minor"/>
      </rPr>
      <t>Rủi ro trung bình và cao</t>
    </r>
    <r>
      <rPr>
        <sz val="10"/>
        <color rgb="FF000000"/>
        <rFont val="Calibri"/>
        <family val="2"/>
        <scheme val="minor"/>
      </rPr>
      <t xml:space="preserve">
1) Xây dựng danh sách các nhiệm vụ và quy trình làm việc - phù hợp với chính sách hoặc luật pháp quốc gia có liên quan - mà người dưới 18 tuổi bị cấm thực hiện. Đảm bảo danh sách bao gồm các công việc liên quan đến chất độc hại, thiết bị nguy hiểm, làm việc trên cao và / hoặc khuân vác nặng. Danh sách các nhiệm vụ cũng cần nêu rõ rằng công nhân trẻ bị cấm làm việc vào ban đêm.
2) Xem lại danh sách mỗi mùa để đảm bảo danh sách được cập nhật với luật và chính sách quốc gia
3) Tiến hành đánh giá sức khỏe và an toàn/đánh giá rủi ro của tất cả các hoạt động chính của trang trại để xác định các mối nguy chính, cộng với các bước đề xuất để loại bỏ hoặc giảm mức độ tiếp xúc cho lao động trẻ [ví dụ: loại bỏ các mối nguy hiểm của máy móc, dụng cụ sắc nhọn, chất độc hại, làm việc trên cao, mang vác nặng, làm việc trên cao và làm việc vào ban đêm).
4) Đảm bảo tất cả các giám sát viên đều biết về danh sách các công việc nguy hiểm và những công việc nào mà công nhân trẻ được phép thực hiện.
5) tiến hành nâng cao nhận thức cho công nhân của bạn, đặc biệt là những người làm việc trong nhóm có công nhân trẻ, về những công việc mà công nhân trẻ được phép thực hiện và từ độ tuổi nào </t>
    </r>
  </si>
  <si>
    <t xml:space="preserve">Giáo dục </t>
  </si>
  <si>
    <t>Có nguy cơ trẻ em trong độ tuổi bắt buộc đi học của nhân viên nhóm, hoặc các thành viên trong nhóm, hoặc con của công nhân không đi học trong khoảng cách đi bộ/di chuyển an toàn không? (Sử dụng bản đồ của khu vực nhóm để đánh giá điều này)</t>
  </si>
  <si>
    <t xml:space="preserve">1) tạo nhận thức về tầm quan trọng của giáo dục với các thành viên trong nhóm và thảo luận cách thức với các thành viên về cách nhóm có thể hỗ trợ giáo dục trẻ em
2) Xác định trong các đợt thanh tra nội bộ (TTNB) xem liệu có các thành viên trong nhóm mà con cái của họ có nguy cơ không đi học cao hơn do khoảng cách xa hơn hoặc các vấn đề về khả năng tiếp cận khác hay không
3) Xác định và thực hiện các bước hỗ trợ gia đình để trẻ em có thể đi học (trực tiếp hoặc thông qua Cơ quan Giáo dục hoặc VSLA (Hội cho vay và tiết kiệm thôn) </t>
  </si>
  <si>
    <t>Rủi ro thấp, trung bình cao</t>
  </si>
  <si>
    <t>Công nhân và gia đình của họ sống tại chỗ</t>
  </si>
  <si>
    <t>Trẻ em sống tại chỗ (tại cơ sở/trang trại) và trong độ tuổi đi học bắt buộc có được đến trường trong khoảng cách đi bộ an toàn hoặc ở khoảng cách di chuyển hợp lý bằng phương tiện giao thông an toàn không?</t>
  </si>
  <si>
    <r>
      <rPr>
        <b/>
        <sz val="10"/>
        <color rgb="FF000000"/>
        <rFont val="Calibri"/>
        <family val="2"/>
        <scheme val="minor"/>
      </rPr>
      <t>Thấp:</t>
    </r>
    <r>
      <rPr>
        <sz val="10"/>
        <color rgb="FF000000"/>
        <rFont val="Calibri"/>
        <family val="2"/>
        <scheme val="minor"/>
      </rPr>
      <t xml:space="preserve">
Phối hợp với sở/cơ quan giáo dục địa phương và các tổ chức phi chính phủ địa phương để hỗ trợ tiếp cận giáo dục cho trẻ em sống tại chỗ; xem xét bố trí phương tiện đi lại an toàn hoặc vận động cho các lớp học vệ tinh tại chỗ cho trẻ nhỏ hơn, nếu có thể do phòng giáo dục địa phương quản lý; hỗ trợ cho những người lao động có con em không đi học để con em họ có thể tiếp cận giáo dục;
</t>
    </r>
    <r>
      <rPr>
        <b/>
        <sz val="10"/>
        <color rgb="FF000000"/>
        <rFont val="Calibri"/>
        <family val="2"/>
        <scheme val="minor"/>
      </rPr>
      <t>Rủi ro trung bình và cao</t>
    </r>
    <r>
      <rPr>
        <sz val="10"/>
        <color rgb="FF000000"/>
        <rFont val="Calibri"/>
        <family val="2"/>
        <scheme val="minor"/>
      </rPr>
      <t xml:space="preserve">
Phối hợp với sở/cơ quan giáo dục địa phương và các tổ chức phi chính phủ địa phương để hỗ trợ tiếp cận giáo dục cho trẻ em sống tại chỗ; xem xét bố trí phương tiện đi lại an toàn hoặc vận động cho các lớp học vệ tinh tại chỗ cho trẻ nhỏ hơn, nếu có thể do phòng giáo dục địa phương quản lý </t>
    </r>
  </si>
  <si>
    <r>
      <rPr>
        <b/>
        <sz val="10"/>
        <rFont val="Calibri"/>
        <family val="2"/>
        <scheme val="minor"/>
      </rPr>
      <t>Thấp:</t>
    </r>
    <r>
      <rPr>
        <sz val="10"/>
        <rFont val="Calibri"/>
        <family val="2"/>
        <scheme val="minor"/>
      </rPr>
      <t xml:space="preserve">
Không cần thêm hành động nào
</t>
    </r>
    <r>
      <rPr>
        <b/>
        <sz val="10"/>
        <rFont val="Calibri"/>
        <family val="2"/>
        <scheme val="minor"/>
      </rPr>
      <t>Rủi ro trung bình và cao:</t>
    </r>
    <r>
      <rPr>
        <sz val="10"/>
        <rFont val="Calibri"/>
        <family val="2"/>
        <scheme val="minor"/>
      </rPr>
      <t xml:space="preserve">
Phối hợp với trường học địa phương và yêu cầu được thông báo nếu bất kỳ trẻ em nào sống trong trang trại/cơ sở bỏ học hoặc đi học bất thường [đảm bảo quy trình này phù hợp với luật quốc gia về bảo vệ dữ liệu] </t>
    </r>
  </si>
  <si>
    <t xml:space="preserve">Lao động gia đình </t>
  </si>
  <si>
    <t>Có nguy cơ người dưới 18 tuổi thực hiện công việc trong trang trại không?</t>
  </si>
  <si>
    <t xml:space="preserve">Trung bình và cao </t>
  </si>
  <si>
    <r>
      <rPr>
        <b/>
        <sz val="10"/>
        <color rgb="FF000000"/>
        <rFont val="Calibri"/>
        <family val="2"/>
        <scheme val="minor"/>
      </rPr>
      <t>Thấp:</t>
    </r>
    <r>
      <rPr>
        <sz val="10"/>
        <color rgb="FF000000"/>
        <rFont val="Calibri"/>
        <family val="2"/>
        <scheme val="minor"/>
      </rPr>
      <t xml:space="preserve">
1) Người giám sát và công nhân được thông báo về chính sách thuê lao động trẻ, bao gồm cả độ tuổi mà trẻ em có thể được thuê riêng, phù hợp với Tiêu chuẩn của Rainforest Alliance cũng như luật pháp quốc gia.
</t>
    </r>
    <r>
      <rPr>
        <b/>
        <sz val="10"/>
        <color rgb="FF000000"/>
        <rFont val="Calibri"/>
        <family val="2"/>
        <scheme val="minor"/>
      </rPr>
      <t>Rủi ro trung bình và cao:</t>
    </r>
    <r>
      <rPr>
        <sz val="10"/>
        <color rgb="FF000000"/>
        <rFont val="Calibri"/>
        <family val="2"/>
        <scheme val="minor"/>
      </rPr>
      <t xml:space="preserve">
Thiết lập quy trình giám sát lao động trẻ em
1) Cử nhân viên giám sát công việc của tất cả những người dưới 18 tuổi đã đăng ký làm việc tại trang trại và theo dõi sức khỏe và việc đi học của những người dưới 18 tuổi
2) nhân viên chịu trách nhiệm kiểm tra các địa điểm nơi người dưới 18 tuổi làm việc, để đảm bảo công nhân trẻ không phải làm những công việc độc hại và không tham gia vào giờ học hoặc vào ban đêm / không có đủ thời gian nghỉ ngơi giữa các ngày học. Tần suất phải phụ thuộc vào mức độ rủi ro (ví dụ: rủi ro càng cao thì việc giám sát càng thường xuyên) Ghi lại những phát hiện của những lần thăm kiểm tra này.
3) Thực hiện theo Công cụ Khắc phục hậu quả của Rainforest Alliance khi đưa trẻ em ra khỏi tình trạng lao động trẻ em, đảm bảo thực hiện các biện pháp quan tâm để giảm thiểu thiệt hại cho các gia đình khi họ bị mất cơ hội thu nhập. Các giám sát viên và công nhân được thông báo về chính sách thuê lao động trẻ, bao gồm cả độ tuổi mà trẻ em có thể được thuê riêng, phù hợp với Tiêu chuẩn của Rainforest Alliance cũng như luật pháp quốc gia. </t>
    </r>
  </si>
  <si>
    <t xml:space="preserve">Thấp </t>
  </si>
  <si>
    <t>Thông báo cho người giám sát và người lao động về chính sách thuê lao động trẻ, bao gồm cả độ tuổi mà trẻ em có thể được thuê riêng, phù hợp với Tiêu chuẩn của Rainforest Alliance cũng như luật pháp quốc gia.</t>
  </si>
  <si>
    <t>Có nguy cơ người dưới 18 tuổi thực hiện công việc độc hại và/hoặc chưa đủ tuổi lao động làm việc ở bất kỳ trang trại nào trong nhóm không?</t>
  </si>
  <si>
    <r>
      <rPr>
        <b/>
        <sz val="10"/>
        <rFont val="Calibri"/>
        <family val="2"/>
        <scheme val="minor"/>
      </rPr>
      <t>Nguy cơ thấp:</t>
    </r>
    <r>
      <rPr>
        <sz val="10"/>
        <rFont val="Calibri"/>
        <family val="2"/>
        <scheme val="minor"/>
      </rPr>
      <t xml:space="preserve">
1) Thông báo cho các thành viên về chính sách liên quan đến công việc trẻ em, bao gồm cả độ tuổi mà trẻ em có thể hỗ trợ cha mẹ của chúng và từ độ tuổi nào trẻ em có thể được thuê riêng để thực hiện các công việc nhẹ nhàng và / hoặc thường xuyên trên các trang trại của người khác, phù hợp với Tiêu chuẩn của Rainforest Alliance cũng như luật pháp quốc gia.
2) Giải thích mô hình đánh giá và xử lý/giải quyết cho các thành viên để thúc đẩy sự minh bạch về các nguy cơ lao động trẻ em và hỗ trợ các giải pháp để giảm thiểu rủi ro
</t>
    </r>
    <r>
      <rPr>
        <b/>
        <sz val="10"/>
        <rFont val="Calibri"/>
        <family val="2"/>
        <scheme val="minor"/>
      </rPr>
      <t>Rủi ro trung bình và cao:</t>
    </r>
    <r>
      <rPr>
        <sz val="10"/>
        <rFont val="Calibri"/>
        <family val="2"/>
        <scheme val="minor"/>
      </rPr>
      <t xml:space="preserve">
1) Thông báo cho các thành viên về chính sách liên quan đến công việc trẻ em, bao gồm cả độ tuổi mà trẻ em có thể hỗ trợ cha mẹ của chúng và từ độ tuổi nào trẻ em có thể được thuê riêng để thực hiện các công việc nhẹ nhàng và / hoặc thường xuyên trên các trang trại của người khác, phù hợp với Tiêu chuẩn của Rainforest Alliance cũng như luật quốc gia.
2) Chỉ định người giám sát lao động trẻ em (đủ để cung cấp mức độ bao phủ hiệu quả và khả năng hiển thị giữa các trang trại trong nhóm sản xuất) để duy trì giám sát về mô hình làm việc, sức khỏe và đi học của trẻ em và để duy trì nhận thức của nhóm về chính sách lao động trẻ em thông qua các thanh tra viên, nông dân , công nhân trẻ, giám sát viên, và chính công nhân làm thuê. </t>
    </r>
  </si>
  <si>
    <t>Trung bình và Cao Theo bản đồ rủi ro của Rainforest Alliance về Lao động trẻ em</t>
  </si>
  <si>
    <t>Người/đơn vị cung cấp lao động</t>
  </si>
  <si>
    <t>Có khả năng các thành viên trong nhóm sử dụng các đơn vị cung cấp lao động để tuyển dụng lao động không?</t>
  </si>
  <si>
    <t>Người cung cấp lao động</t>
  </si>
  <si>
    <r>
      <rPr>
        <b/>
        <sz val="10"/>
        <rFont val="Calibri"/>
        <family val="2"/>
        <scheme val="minor"/>
      </rPr>
      <t>Nguy cơ thấp</t>
    </r>
    <r>
      <rPr>
        <sz val="10"/>
        <rFont val="Calibri"/>
        <family val="2"/>
        <scheme val="minor"/>
      </rPr>
      <t xml:space="preserve">:
1. Kiểm tra xem chính quyền có tồn tại hệ thống để đăng ký hoặc cấp phép cho các đơn vị cung cấp lao động hay không. Nếu vậy, hãy thông báo cho các thành viên rằng bất kỳ đơn vị cung cấp lao động nào mà họ sử dụng  phải được đăng ký/cấp phép và số đăng ký /giấy phép của họ được ghi lại.
2. Tuyên truyền cho các thành viên rằng họ phải trả mọi lệ phí và chi phí liên quan đến tuyển dụng cho đơn vị cung cấp lao động, người lao động không nên trả phí hoặc chi phí tuyển dụng.
3. Thông báo với các thành viên rằng các đơn vị cung cấp lao động mà họ sử dụng phải tuân thủ tất cả các yêu cầu về tiền lương và hợp đồng (5.3) và điều kiện làm việc (5.5).
</t>
    </r>
    <r>
      <rPr>
        <b/>
        <sz val="10"/>
        <rFont val="Calibri"/>
        <family val="2"/>
        <scheme val="minor"/>
      </rPr>
      <t>Rủi ro trung bình và cao:</t>
    </r>
    <r>
      <rPr>
        <sz val="10"/>
        <rFont val="Calibri"/>
        <family val="2"/>
        <scheme val="minor"/>
      </rPr>
      <t xml:space="preserve">
1. Thực hiện tất cả các bước giảm thiểu " rủi ro thấp ", cộng với:
2. Các thành viên phải ký hợp đồng bằng văn bản với tất cả các đơn vị cung cấp lao động mà họ sử dụng, ghi số đăng ký/giấy phép, lệ phí/chi phí mà thành viên đã trả cho đơn vị tuyển dụng lao động, cấm thu phí tuyển dụng từ người lao động, cấm sử dụng các hành vi gian dối/ép buộc và yêu cầu tuân thủ 5.3 và 5.5.
3. Kiểm tra - thông qua thanh tra nội bộ (TTNB) hoặc giám sát đánh giá và xử lý - xem liệu các thành viên có hợp đồng với các đơn vị cung cấp lao động hay không.
 4. Xác minh, thông qua thanh tra nội bộ (TTNB) hoặc giám sát đánh giá và xử lý, rằng các đơn vị cung cấp lao động không sử dụng bất kỳ phương thức tuyển dụng gian lận hoặc ép buộc nào.</t>
    </r>
  </si>
  <si>
    <t>Đơn vị cung cấp lao động</t>
  </si>
  <si>
    <t>Ban quản lý trang trại/Ban quản lý nhóm có sử dụng các đơn vị cung cấp lao động để tuyển dụng bất kỳ công nhân nào không?</t>
  </si>
  <si>
    <r>
      <rPr>
        <b/>
        <sz val="10"/>
        <rFont val="Calibri"/>
        <family val="2"/>
        <scheme val="minor"/>
      </rPr>
      <t>Nguy cơ thấp:</t>
    </r>
    <r>
      <rPr>
        <sz val="10"/>
        <rFont val="Calibri"/>
        <family val="2"/>
        <scheme val="minor"/>
      </rPr>
      <t xml:space="preserve">
1. Kiểm tra xem chính quyền có tồn tại hệ thống để đăng ký hoặc cấp phép cho các nhà cung cấp lao động hay không. Nếu vậy, bất kỳ nhà cung cấp lao động nào được sử dụng đều phải được đăng ký/cấp phép và số đăng ký / giấy phép của họ được ghi lại.
2. Đảm bảo rằng ban quản lý trang trại/nhóm thanh toán tất cả các khoản phí và chi phí liên quan đến tuyển dụng cho các đơn vị cung cấp lao động, người lao động không phải trả phí hoặc chi phí tuyển dụng.
3. Thông báo với các nhà cung cấp lao động rằng họ phải tuân thủ tất cả các yêu cầu về tiền lương và hợp đồng (5.3) và điều kiện làm việc (5.5) trong suốt thời gian người lao động thuộc sự quản lý của họ.
</t>
    </r>
    <r>
      <rPr>
        <b/>
        <sz val="10"/>
        <rFont val="Calibri"/>
        <family val="2"/>
        <scheme val="minor"/>
      </rPr>
      <t>Rủi ro trung bình và cao:</t>
    </r>
    <r>
      <rPr>
        <sz val="10"/>
        <rFont val="Calibri"/>
        <family val="2"/>
        <scheme val="minor"/>
      </rPr>
      <t xml:space="preserve">
1. Thực hiện tất cả các bước giảm thiểu " rủi ro thấp ", cộng với:
2. Xác nhận thông qua cơ quan chính quyền rằng giấy phép/đăng ký của đơn vị cung cấp lao động vẫn còn hiệu lực và họ tuân thủ pháp luật.
3. Ký hợp đồng bằng văn bản với tất cả các nhà cung cấp lao động, lưu hồ sơ số đăng ký/giấy phép, phí/chi phí mà ban quản lý trang trại/nhóm đã trả cho người tuyển dụng lao động, cấm thu phí tuyển dụng từ người lao động, cấm sử dụng các hành vi gian dối/ép buộc và yêu cầu tuân thủ 5.3 và 5.5.
4. Kiểm tra - cũng thông qua quy trình/hệ thống giám sát Đánh giá và Giải quyết - xem liệu các hợp đồng có được thực hiện với các đơn vị cung cấp lao động hay không.
5. Khi người lao động được thuê, hãy chuẩn bị sẵn một quy trình để xác minh với họ mức lương và các điều kiện làm việc khác mà họ đã được hứa/cam kết (có bị gian lận hay không), và liệu họ có mắc nợ các nhà cung cấp lao động hay không.
6. Xác minh - cũng thông qua quy trình/hệ thống giám sát đánh giá và xử lý/giải quyết - rằng các nhà cung cấp lao động không sử dụng bất kỳ hành vi tuyển dụng gian lận hoặc ép buộc nào.</t>
    </r>
  </si>
  <si>
    <t>Phương thức trả lương</t>
  </si>
  <si>
    <t>Các thành viên trong nhóm có trả lương cho công nhân theo tỷ lệ sản xuất/hạn ngạch/khoán sản phẩm, ít nhất vào một số thời điểm trong năm không?</t>
  </si>
  <si>
    <t xml:space="preserve">Nguy cơ thấp:
1. Trang trại có sẵn hệ thống để tính toán / đảm bảo rằng người lao động theo hình thức giao khoán công việc được trả ít nhất bằng mức lương tối thiểu hiện hành.
Rủi ro trung bình và cao:
1. Người lao động được thông báo, tại thời điểm thuê, về các quy trình, thủ tục của nhóm nếu họ có bất kỳ phàn nàn/thắc mắc nào về cách tính lương của họ. Điều này bao gồm việc thông báo cho họ về sự sẵn có của Cơ chế Khiếu nại. Việc truyền đạt thông tin này phải được thực hiện bằng (các) ngôn ngữ mà người lao động nói.
</t>
  </si>
  <si>
    <t>Các thành viên trong nhóm có trả lương cho công nhân theo tỷ lệ sản xuất /hạn ngạch/khoán sản phẩm, ít nhất vào một số thời điểm trong năm không?</t>
  </si>
  <si>
    <r>
      <rPr>
        <b/>
        <sz val="10"/>
        <rFont val="Calibri"/>
        <family val="2"/>
        <scheme val="minor"/>
      </rPr>
      <t>Nguy cơ thấp:</t>
    </r>
    <r>
      <rPr>
        <sz val="10"/>
        <rFont val="Calibri"/>
        <family val="2"/>
        <scheme val="minor"/>
      </rPr>
      <t xml:space="preserve">
1. Ban quản lý trang trại/nhóm có sẵn hệ thống để tính toán/đảm bảo rằng những công nhân làm việc theo hình thức giao khoán được trả ít nhất bằng mức lương tối thiểu hiện hành.
2. Ban quản lý trang trại/nhóm có tài liệu, hồ sơ cho mỗi công nhân, trong đó hiển thị số giờ làm việc, khối lượng sản xuất, tính toán tiền lương và các khoản khấu trừ, và tiền lương được trả.
3. Người lao động được cung cấp phiếu lương cho mỗi lần thanh toán, trong đó có thể hiện thông tin này.
</t>
    </r>
    <r>
      <rPr>
        <b/>
        <sz val="10"/>
        <rFont val="Calibri"/>
        <family val="2"/>
        <scheme val="minor"/>
      </rPr>
      <t>Rủi ro trung bình và cao:</t>
    </r>
    <r>
      <rPr>
        <sz val="10"/>
        <rFont val="Calibri"/>
        <family val="2"/>
        <scheme val="minor"/>
      </rPr>
      <t xml:space="preserve">
1. Người lao động được thông báo, tại thời điểm thuê, về các quy trình thủ tục của ban quản lý trang trại/nhóm nếu họ có bất kỳ phàn nàn/thắc mắc nào về cách tính lương của họ. Điều này bao gồm việc thông báo cho họ về Cơ chế Khiếu nại sẵn có. Việc truyền đạt thông tin này phải được thực hiện bằng (các) ngôn ngữ mà người lao động sử dụng. </t>
    </r>
  </si>
  <si>
    <t>Quyền tự do đi lại</t>
  </si>
  <si>
    <t>Có nhân viên bảo vệ trong trang trại không?</t>
  </si>
  <si>
    <r>
      <t xml:space="preserve">Nguy cơ thấp:
1. Tuyên truyền cho người lao động quyền tự do nghỉ việc theo quy định của pháp luật. Điều này có thể được thực hiện thông qua hợp đồng của họ, thông tin được đăng/thông báo tại nơi làm việc, tổ chức của người lao động, một trong các ủy ban của trang trại, hoặc các phương tiện khác.
2. Đối với những người lao động sống trong trang trại, các trang trại nên thông báo các quyền tự do đi lại trong và ngoài trang trại ngoài giờ làm việc.
</t>
    </r>
    <r>
      <rPr>
        <b/>
        <sz val="10"/>
        <rFont val="Calibri"/>
        <family val="2"/>
        <scheme val="minor"/>
      </rPr>
      <t>Rủi ro trung bình và cao</t>
    </r>
    <r>
      <rPr>
        <sz val="10"/>
        <rFont val="Calibri"/>
        <family val="2"/>
        <scheme val="minor"/>
      </rPr>
      <t xml:space="preserve">:
1. Tập huấn cho nhân viên bảo vệ về quyền của người lao động, ví dụ như người lao động sống trong trang trại có quyền đi lại trong và ngoài trang trại ngoài giờ làm việc. </t>
    </r>
  </si>
  <si>
    <t>Lao động tù/Lao động quân đội</t>
  </si>
  <si>
    <t>Có bất kỳ công nhân nào được tuyển dụng / cung cấp cho trang trại / nhóm bởi các quan chức quân đội hoặc nhà tù không?</t>
  </si>
  <si>
    <t xml:space="preserve">Lao động tù / lao động quân đội </t>
  </si>
  <si>
    <t xml:space="preserve">1. Các quan chức quân đội điều động quân nhân làm công việc lao động nông nghiệp là một hình thức lao động cưỡng bức. Hãy đảm bảo rằng các trang trại không sử dụng loại hình lao động này.
2. Đảm bảo rằng bất kỳ tù nhân nào làm việc trong trang trại đã tự do đồng ý làm việc và sự đồng ý này được lập thành văn bản.
3. Đảm bảo rằng những người lao động là tù nhân được đối xử như tất cả những người lao động khác về hợp đồng, tiền lương, điều kiện làm việc và tất cả các biện pháp bảo vệ công nhân khác theo tiêu chuẩn của Rainforest Alliance. </t>
  </si>
  <si>
    <t>Đặt cọc hoặc lưu giữ tài liệu</t>
  </si>
  <si>
    <t>Người lao động có đưa bất kỳ khoản tiền nào (chẳng hạn như tiền đặt cọc) hoặc giấy tờ gốc (chẳng hạn như hộ chiếu) cho ban quản lý trang trại hoặc đơn vị cung cấp lao động không?</t>
  </si>
  <si>
    <t>1. Đảm bảo rằng người lao động không phải trả bất kỳ loại tiền đặt cọc nào hoặc cung cấp bất kỳ tài liệu cá nhân gốc nào cho quản lý / thành viên nhóm, ngoài việc xác nhận danh tính tại thời điểm tuyển dụng.
2. Trong trường hợp người lao động muốn cung cấp tài liệu hoặc đồ đạc khác cho ban quản lý / thành viên nhóm để giữ gìn an toàn, hãy đảm bảo rằng người lao động có quyền tiếp cận thường xuyên, không hạn chế vào những nơi cất giữ này.</t>
  </si>
  <si>
    <t>1.6 Bình đẳng giới</t>
  </si>
  <si>
    <t>Cam kết về giới từ phía lãnh đạo</t>
  </si>
  <si>
    <t>Ban quản lý nhóm / trang trại đã và đang thực hiện các hành động để giải quyết vấn đề giới và / hoặc trao quyền cho phụ nữ trong ít nhất hơn một năm chưa?</t>
  </si>
  <si>
    <t>Tiếp tục các hành động</t>
  </si>
  <si>
    <t>1) Xây dựng chính sách về bình đẳng giới và trao quyền cho phụ nữ để được chia sẻ với những người còn lại trong nhóm.
2) Quản lý nhóm / trang trại tham gia một khóa đào tạo về giới, ví dụ như mô-đun đào tạo về giới của Rainforest Alliance trên mạng.
3) Lập bản đồ các bên liên quan về các tổ chức liên quan đến giới mà có thể giúp kết hợp/lồng ghép hoạt động về giới trong nhóm</t>
  </si>
  <si>
    <t>Đại diện của phái nữ trong nhóm</t>
  </si>
  <si>
    <t>Các thành viên nữ có chiếm ít nhất 25% tổng số thành viên của nhóm không?</t>
  </si>
  <si>
    <t xml:space="preserve">1) Lưu giữ hồ sơ về các thành viên nhóm theo giới tính
2) Đánh giá lý do tại sao số thành viên nữ bị hạn chế, bằng cách phỏng vấn các thành viên nữ và những người không phải là thành viên và tham khảo chính sách về tư cách thành viên và ghi lại những lý do đó. </t>
  </si>
  <si>
    <t>Đại diện trong các chức vụ/vị trí cấp cao hơn</t>
  </si>
  <si>
    <t>Phụ nữ hiện có được đại diện bình đẳng (so với tổng số (%) thành viên nữ hoặc người lao động) trong số các giảng viên, giám sát viên, nhân viên quản lý và / hoặc các chức năng cấp cao khác trong ban quản lý nhóm hoặc trang trại không?</t>
  </si>
  <si>
    <t>Đại diện trong các chức vị trí cấp cao hơn</t>
  </si>
  <si>
    <t xml:space="preserve">1) Lưu trữ hồ sơ về tất cả các vị trí nhân viên theo giới tính và loại vị trí/chức danh
2) Thiết lập một hạn ngạch/chỉ tiêu tối thiểu về sự hiện diện của nữ trong đội ngũ giảng viên/tập huấn viên, giám sát viên, nhân viên quản lý và các chức năng cấp cao khác. (Đối với nhóm hoặc trang trại có trên 50% thành viên hoặc công nhân là nữ, tỷ lệ đại diện của nữ ít nhất phải là 50%, không cần cao hơn 50%).
3) Tổ chức đào tạo hướng tới đối tượng là nông dân hoặc công nhân nữ cần có đủ điều kiện làm tập huấn viên, giám sát viên hoặc các chức năng cấp cao khác.
4) Đảm bảo thông báo việc làm đến được với nông dân và công nhân nam VÀ nữ và các yêu cầu công việc có thể thực hiện được đối với nông dân và công nhân nữ
5) Đào tạo cho các nhân viên quản lý tham gia tuyển dụng về các phương pháp và thành kiến vô thức để ngăn chặn các hành vi phân biệt đối xử về giới </t>
  </si>
  <si>
    <t>Nữ nông dân tham gia tập huấn</t>
  </si>
  <si>
    <t xml:space="preserve">Hiện tại các công nhân/thành viên nhóm là nữ có đang tham gia các khóa đào tạo một cách bình đẳng không (% thành viên hoặc công nhân nữ so với tổng số)? </t>
  </si>
  <si>
    <t xml:space="preserve">Lưu trữ hồ sơ về những người tham gia đào tạo theo giới và theo dõi tính liên tục của sự tham gia bình đẳng của lao động nữ và các thành viên nữ </t>
  </si>
  <si>
    <t xml:space="preserve">1) Lưu hồ sơ về những người tham gia đào tạo theo giới tính
2) Kiểm tra với các thành viên nữ và người lao động đâu là những cản trở tiềm ẩn khi họ tham gia các khóa đào tạo
3) Tiến hành đào tạo vào những ngày / thời gian / địa điểm mà phụ nữ có thể dễ dàng tham dự và gửi thư mời cá nhân </t>
  </si>
  <si>
    <t>Việc vợ của các thành viên nam hoặc những người lao động nữ khác trong gia đình tham gia vào các hoạt động đào tạo có phổ biến không?</t>
  </si>
  <si>
    <t xml:space="preserve">1) Mời vợ của các thành viên nam và / hoặc những người lao động nữ khác trong gia đình tham gia khóa đào tạo
2) Giải thích cho các thành viên nam về tầm quan trọng của sự tham gia của vợ của các thành viên nam và / hoặc các lao động nữ khác trong gia đình trong các hoạt động đào tạo tại các cuộc họp </t>
  </si>
  <si>
    <t>5.7 Nhà ở và điều kiện sống</t>
  </si>
  <si>
    <t>Có bất kỳ sự thay đổi nào về chế độ khí hậu hoặc thời kỳ sử dụng lao động với cường độ cao đòi hỏi bạn phải thực hiện các biện pháp thích ứng trong điều kiện nhà ở được cung cấp cho người lao động không?</t>
  </si>
  <si>
    <t xml:space="preserve">1) Vì lý do khí hậu: kiểm tra các rủi ro về ngập lụt, rò rỉ, nóng, v.v. của nhà ở. Thực hiện các biện pháp để cải thiện.
2) Đối với lượng lao động đang tham gia: kiểm tra xem có đủ chỗ cho tất cả công nhân không, có đủ thông gió không; có đủ sự tách biệt về nhà ở theo giới tính hay không. Thực hiện các biện pháp để cải thiện </t>
  </si>
  <si>
    <t xml:space="preserve">Môi trường </t>
  </si>
  <si>
    <t>6.1.3 / 6.1.4 Đánh giá các Giá trị bảo tồn cao</t>
  </si>
  <si>
    <t xml:space="preserve"> Đánh giá các Giá trị bảo tồn cao</t>
  </si>
  <si>
    <t>Trang trại hoặc một nhóm trang trại có nằm cách Cảnh quan Rừng Nguyên sinh gần hơn 5 km không?</t>
  </si>
  <si>
    <r>
      <t>Liệt kê tất cả các hoạt động của nông dân (và bất kỳ nhân viên cư trú nào) liên quan đến chặt cây, dọn sạch hoặc đốt thực vật, chăn thả gia súc và săn bắt / thu gom trong cảnh quan rộng hơn bên ngoài trang trại, và dừng hoặc chuyển hướng bất kỳ hoạt động nào có thể làm suy giảm cấu trúc hoặc thành phần loài của</t>
    </r>
    <r>
      <rPr>
        <sz val="10"/>
        <color rgb="FFFF0000"/>
        <rFont val="Calibri"/>
        <family val="2"/>
        <scheme val="minor"/>
      </rPr>
      <t xml:space="preserve"> </t>
    </r>
    <r>
      <rPr>
        <sz val="10"/>
        <rFont val="Calibri"/>
        <family val="2"/>
        <scheme val="minor"/>
      </rPr>
      <t>Cảnh quan rừng nguyên sinh (IFL).</t>
    </r>
  </si>
  <si>
    <t>Trang trại hoặc một nhóm trang trại nằm trong hoặc gần hơn 2 km đến Khu bảo tồn được chỉ định (PA), Khu đa dạng sinh học chính (KBA), khu Ramsar hoặc Di sản thế giới được UNESCO công nhận</t>
  </si>
  <si>
    <t>Đảm bảo các thuộc tính bảo tồn chính của khu vực không bị đe dọa, tức là các giá trị mà khu vực đó đã được bảo vệ hoặc phân loại là khu bảo tồn được chỉ định (PA), Khu đa dạng sinh học chính (KBA) hoặc khu Ramsar</t>
  </si>
  <si>
    <t>Cộng đồng địa phương có bất kỳ quyền hợp pháp hoặc tập quán nào trong trang trại không?</t>
  </si>
  <si>
    <t xml:space="preserve">a) Lập bản đồ sử dụng đất của cộng đồng địa phương trên trang trại theo cách thức có sự tham gia và hòa nhập của cộng đồng bị ảnh hưởng;
b) Xác định và giảm thiểu bất kỳ tác động trực tiếp và gián tiếp nào từ các hoạt động canh tác đối với các nguồn tài nguyên này, hoặc đối với môi trường sống hỗ trợ các nguồn tài nguyên này;
c) (Lớn) Chính thức hóa các thỏa thuận với cộng đồng về việc sử dụng và quản lý các khu vực như vậy bằng cách áp dụng nguyên tắc Đồng thuận dựa trên nguyên tắc Tự nguyện, có thông báo trước và được cung cấp thông tin, và ghi lại quy trình (yêu cầu 5.8.1). </t>
  </si>
  <si>
    <t>Bạn có sử dụng đất của cộng đồng cho các mục đích liên quan đến sản xuất hoặc chế biến cây trồng được chứng nhận không, ví dụ: khai thác gỗ?</t>
  </si>
  <si>
    <t xml:space="preserve">a) Xác định và mô tả tất cả các hoạt động hiện tại hoặc theo kế hoạch liên quan đến canh tác hoặc chế biến các loại cây trồng đã được chứng nhận, chẳng hạn như phơi khô, xây dựng nhà kho, v.v. mà những hoạt động đó sử dụng tài nguyên từ đất cộng đồng;
b) Đánh giá xem các hoạt động này có ảnh hưởng đến cấu trúc thảm thực vật hoặc đến việc sử dụng đất của cộng đồng hay không;
c) Tìm cách giảm thiểu tác động tiêu cực và tránh phụ thuộc vào tài nguyên đất của cộng đồng khi mở rộng hoặc đa dạng hóa các hoạt động canh tác </t>
  </si>
  <si>
    <t>lớn hơn 10.000 ha</t>
  </si>
  <si>
    <t>Bạn đã trả lời "có" cho các câu hỏi về Cảnh quan rừng còn nguyên vẹn (IFL), Khu vực đa dạng sinh học trọng điểm (KBA) (v.v.) hoặc quyền thực hiện theo tập quán của cộng đồng?</t>
  </si>
  <si>
    <r>
      <rPr>
        <b/>
        <sz val="10"/>
        <rFont val="Calibri"/>
        <family val="2"/>
        <scheme val="minor"/>
      </rPr>
      <t>Nếu trang trại lớn hơn 10.000 ha</t>
    </r>
    <r>
      <rPr>
        <sz val="10"/>
        <rFont val="Calibri"/>
        <family val="2"/>
        <scheme val="minor"/>
      </rPr>
      <t xml:space="preserve">
a) Thuê một Thẩm định viên được cấp phép của Mạng lưới tài nguyên có giá trị bảo tồn cao (HCVRN) để thực hiện đánh giá Đánh giá các Giá trị bảo tồn cao (HCV);
b) Xây dựng và thực hiện kế hoạch Quản lý và Giám sát HCV dựa trên các khuyến nghị trong báo cáo; 
c) Xem xét các mối đe dọa bên ngoài trang trại có thể ảnh hưởng như thế nào đến các Giá trị bảo tồn cao (HCV) trong ranh giới trang trại. Tìm kiếm cơ hội để tham gia với nông dân và cộng đồng lân cận để giải quyết và giảm thiểu các mối đe dọa đó trong toàn cảnh rộng lớn hơn;
d) Nếu bạn trả lời " có " trong Câu hỏi 4 (Sử dụng đất cộng đồng), hãy xây dựng kế hoạch quản lý và giám sát của bạn với sự cộng tác của các cộng đồng bị ảnh hưởng </t>
    </r>
  </si>
  <si>
    <t>6.2 Bảo tồn và tăng cường các hệ sinh thái tự nhiên và thảm thực vật</t>
  </si>
  <si>
    <t>Kết nối hệ sinh thái</t>
  </si>
  <si>
    <t>Các khu vực của hệ sinh thái tự nhiên và thảm thực vật tự nhiên có được kết nối với nhau bằng các hành lang cảnh quan không?</t>
  </si>
  <si>
    <t xml:space="preserve">1) Kế hoạch kết nối các mảnh/vùng hệ sinh thái hiện có với các hành lang sinh cảnh hoặc cảnh quan.
2) Duy trì và tăng cường các vùng đệm xung quanh các mảnh/vùng hệ sinh thái hiện có để ngăn chặn sự xâm lấn của các hoạt động nông trại và thực thi các vùng không sử dụng hóa chất nông nghiệp. </t>
  </si>
  <si>
    <t>Đảm bảo rằng các thành viên trong nhóm biết về các hành lang cảnh quan này và được đào tạo về cách duy trì chúng.</t>
  </si>
  <si>
    <t>MỚI</t>
  </si>
  <si>
    <t>Thảm thực vật tự nhiên</t>
  </si>
  <si>
    <t>Bạn có mong đợi tất cả các hệ sinh thái tự nhiên trong trang trại - bao gồm hàng rào thực vật, hàng cây, vùng đệm ven sông và rừng - có sự đa dạng về loài và chứa phần lớn các loài thích nghi với địa phương hay không</t>
  </si>
  <si>
    <t>Duy trì thảm thực vật tự nhiên hiện có; Đảm bảo rằng tổng diện tích trang trại có thảm thực vật tự nhiên đáp ứng các tiêu chí trong 6.2.2-6.2.6</t>
  </si>
  <si>
    <t>Điều tra xem tất cả các hệ sinh thái tự nhiên trong trang trại - bao gồm hàng rào thực vật, hàng cây, vùng đệm ven sông và rừng - có chứa thảm thực vật thích nghi với địa phương hay không. Nếu không, hãy xác định các loài thích hợp có thể được trồng để tăng tỷ lệ thảm thực vật tự nhiên trong các hệ sinh thái tự nhiên trong trang trại bao gồm rừng, vùng đệm ven sông, hàng rào và hàng cây.</t>
  </si>
  <si>
    <t>Rừng tại chỗ</t>
  </si>
  <si>
    <t>Rừng</t>
  </si>
  <si>
    <t>đất ngập nước/đầm lầy trong trang trại</t>
  </si>
  <si>
    <t>Đường chảy của nước, Nguồn nước và Đất ngập nước</t>
  </si>
  <si>
    <t xml:space="preserve">Chỉ trả lời nếu bạn có đất ngập nước trong trang trại / nhóm
- Các vùng đất ngập nước có lưu trữ hoặc chuyển tải nước lũ vào bất kỳ thời điểm nào trong năm không? </t>
  </si>
  <si>
    <t>Lập kế hoạch khoanh vùng và quản lý đất ngập nước và vùng ngập lũ chủ động, và đảm bảo rằng các hoạt động sản xuất hoặc chế biến không xâm phạm vào vùng ngập</t>
  </si>
  <si>
    <t>đồng cỏ trong trang trại / đồng cỏ hoặc sa mạc phi tự nhiên</t>
  </si>
  <si>
    <t>Đồng cỏ, Đất chăn thả và Sa mạc phi tự nhiên</t>
  </si>
  <si>
    <t xml:space="preserve">Chỉ trả lời nếu bạn có đồng cỏ / đất đai hoặc sa mạc phi tự nhiên ở trong trang trại / nhóm -
Đồng cỏ / đất đai hoặc các khu vực sa mạc không tự nhiên có chứa các khu vực trống trải rộng lớn có nguy cơ xói mòn thành các đường/rãnh dẫn nước gần đó không? </t>
  </si>
  <si>
    <t>Trồng thêm lớp phủ bằng loài cây bản địa (cỏ, cây bụi, cây cối) và thực hiện các biện pháp bảo vệ chống xói mòn.</t>
  </si>
  <si>
    <t>Theo dõi khu vực xói mòn và thực hiện các biện pháp kiểm soát xói mòn khi cần thiết. Bảo tồn và tăng cường thảm thực vật bản địa hiện có.</t>
  </si>
  <si>
    <t>đất bỏ hoang vĩnh viễn</t>
  </si>
  <si>
    <t>Đất bỏ hoang</t>
  </si>
  <si>
    <t xml:space="preserve">Chỉ trả lời nếu bạn có đất bỏ hoang trong trang trại / nhóm -
Cây cối có tái sinh tự nhiên trên đất bỏ hoang vĩnh viễn không? </t>
  </si>
  <si>
    <t>Cải tạo đất bỏ hoang bằng cách trồng cỏ, cây bụi và các loài cây bản địa theo chế độ kế thừa thích hợp</t>
  </si>
  <si>
    <t xml:space="preserve">Biến đổi Khí hậu </t>
  </si>
  <si>
    <t xml:space="preserve">Các rủi ro về Biến đổi Khí hậu </t>
  </si>
  <si>
    <t>Ban quản lý, giám sát viên và/hoặc nhân viên kỹ thuật có được đào tạo để đánh giá các rủi ro và tác động mà biến đổi khí hậu gây ra đối với sinh kế và hệ thống sản xuất không?</t>
  </si>
  <si>
    <t>Đào tạo / nâng cao nhận thức về rủi ro biến đổi khí hậu và tác động của chúng đối với hệ thống sản xuất nông nghiệp và sinh kế trên phạm vi rộng hơn.</t>
  </si>
  <si>
    <t>Ban quản lý, giám sát viên và/hoặc nhân viên kỹ thuật đã xác định được các mối đe dọa / rủi ro / tác động đáng kể nhất của biến đổi khí hậu (hiện tại và dự kiến) đối với các nguồn sinh kế và hệ thống canh tác chưa?</t>
  </si>
  <si>
    <t>Thực hiện đánh giá rủi ro biến đổi khí hậu của Rainforest Alliance để xác định và mô tả các rủi ro khí hậu quan trọng nhất dựa trên công cụ đánh giá rủi ro biến đổi khí hậu của Rainforest Alliance.</t>
  </si>
  <si>
    <t>Ban quản lý, giám sát viên và/hoặc nhân viên kỹ thuật có được tiếp cận với thông tin, kỹ năng và dịch vụ liên quan đến biến đổi khí hậu để phát triển và sử dụng các chiến lược thích ứng không?</t>
  </si>
  <si>
    <t>Nâng cao nhận thức về thông tin sẵn có để cải thiện năng lực thích ứng và khả năng phục hồi, hệ thống cảnh báo sớm, công cụ hỗ trợ và tầm quan trọng của quyền bình đẳng trong việc tiếp cận các nguồn lực.</t>
  </si>
  <si>
    <t>Các biện pháp khẩn cấp để đối phó với các hiện tượng thời tiết cực đoan và các tác động tiềm tàng của chúng (tức là kế hoạch sơ tán) có được phát triển và áp dụng không?</t>
  </si>
  <si>
    <t>Dựa trên bản đồ rủi ro và ở những nơi thích hợp, lập một kế hoạch ứng phó khẩn cấp cho các địa điểm hộ gia đình và / cộng đồng rộng lớn hơn, ví dụ: các hộ dân nằm trên sườn dốc có nguy cơ sạt lở.</t>
  </si>
  <si>
    <t>Dựa trên bản đồ rủi ro (Yêu cầu tiêu chuẩn 1.2.10) và nếu có thể áp dụng, hãy nâng cao nhận thức về các kế hoạch ứng phó có thể có cho các thành viên nhóm gặp rủi ro, ví dụ: cộng đồng nằm trên sườn dốc có nguy cơ sạt lở đất.</t>
  </si>
  <si>
    <t>Các thành viên trong nhóm có biết các biện pháp khẩn cấp để đối phó với các hiện tượng thời tiết khắc nghiệt và các tác động tiềm tàng của chúng (tức là kế hoạch sơ tán) không?</t>
  </si>
  <si>
    <t>&lt;- hãy chọn "Lớn" đối với các trang trại qui mô lớn (đơn lẻ và trong nhóm) và các trang trại qui mô nhỏ được chứng nhận đơn lẻ</t>
  </si>
  <si>
    <t xml:space="preserve">Các chủ/đơn vị sở hữu Chứng nhận </t>
  </si>
  <si>
    <t>Các câu hỏi về rủi ro</t>
  </si>
  <si>
    <t>Câu trả lời</t>
  </si>
  <si>
    <t xml:space="preserve">Các biện pháp giảm thiểu do Rainforest Alliance khuyến nghị sẽ được đưa vào kế hoạch quản lý
(Lưu ý: các biện pháp giảm thiểu thay thế được cho phép nếu được coi là phù hợp hơn với bối cảnh) </t>
  </si>
  <si>
    <t>Các hành động giảm thiểu của chủ sở hữu chứng chỉ</t>
  </si>
  <si>
    <t>Thông tin về cơ chế khiếu nại và ủy ban đánh giá và giải quyết có hiển thị và có thể tiếp cận được đối với tất cả các cá nhân, người lao động, cộng đồng và/hoặc tổ chức xã hội dân sự không?</t>
  </si>
  <si>
    <t>Kiểm tra và cập nhật thông tin hiển thị công khai thường xuyên để đảm bảo thông tin vẫn chính xác, hiển thị và có thể truy cập được đối với tất cả mọi người; bao gồm ngôn ngữ của nhân viên địa phương và nhân viên tạm thời</t>
  </si>
  <si>
    <t>Đảm bảo rằng các cá nhân, người lao động, cộng đồng và/hoặc tổ chức xã hội dân sự có quyền truy cập thông tin thực tế bằng ngôn ngữ của họ về cách thức và địa điểm họ có thể tiếp cận cơ chế khiếu nại và ủy ban đánh giá và giải quyết khi họ có khiếu nại mà họ muốn được giải quyết.</t>
  </si>
  <si>
    <t>5.1 Assess-and-Address</t>
  </si>
  <si>
    <t>Có bất kỳ loại hình dân cư dân nào sau đây hiện diện ở trong hoặc gần khuôn viên của các cơ sở của đơn vị sở hữu chứng nhận không?
Người lao động nhập cư (nước ngoài hoặc từ trong nước); dân tộc thiểu số cụ thể; người bản địa; những người không nói ngôn ngữ chi phối/chiếm ưu thế trong quốc gia và khu vực?</t>
  </si>
  <si>
    <t>1) Đánh giá xem các thành viên của những quần thể/nhóm dân cư này có đang làm việc tại cơ sở của Đơn vị Sở hữu Chứng nhận hay không
2) Đảm bảo rằng ban quản lý biết được loại hình dân cư hiện có và đăng ký các thông tin cụ thể của họ: loại dân cư, số lượng (ước tính), ngôn ngữ và những thứ khác nếu có liên quan "</t>
  </si>
  <si>
    <t>Ủy ban Khiếu nại đã chia sẻ chi tiết thông tin liên lạc của một cá nhân/tổ chức đáng tin cậy bên ngoài, đặc biệt là về hành vi quấy rối tình dục với người lao động hay chưa?</t>
  </si>
  <si>
    <t>Cung cấp cho tất cả nhân viên chi tiết liên hệ của một người / tổ chức tin cậy bên ngoài trung lập và địa phương có thể giải quyết các trường hợp quấy rối tình dục</t>
  </si>
  <si>
    <t>Ban quản lý có thường xuyên thực hiện bất kỳ hành động nào nhằm ngăn chặn bạo lực và quấy rối (bao gồm cả quấy rối tình dục) không?</t>
  </si>
  <si>
    <r>
      <t xml:space="preserve">Thực hiện ít nhất một trong các biện pháp sau:
- Đào tạo giảng viên/tập huấn viên, nhân viên kỹ thuật và những người khác tiếp xúc trực tiếp với người lao động về hành vi tôn trọng và các khái niệm về bạo lực và quấy rối tại nơi làm việc
- Đào tạo người lao động về chủ đề hành vi tôn trọng và các khái niệm về bạo lực và quấy rối tại nơi làm việc
</t>
    </r>
    <r>
      <rPr>
        <b/>
        <sz val="10"/>
        <rFont val="Calibri"/>
        <family val="2"/>
        <scheme val="minor"/>
      </rPr>
      <t>Xin lưu ý</t>
    </r>
    <r>
      <rPr>
        <sz val="10"/>
        <rFont val="Calibri"/>
        <family val="2"/>
        <scheme val="minor"/>
      </rPr>
      <t xml:space="preserve">: trong hầu hết các trường hợp, bạo lực và quấy rối tại nơi làm việc sẽ liên quan đến những trải nghiệm mà phụ nữ phải đối mặt. Tuy nhiên nam giới cũng phải đối mặt với rủi ro này. Đảm bảo câu trả lời của bạn bao gồm các rủi ro liên quan đến tất cả người lao động không phân biệt giới tính.
</t>
    </r>
  </si>
  <si>
    <t>Địa điểm làm việc có yêu cầu bằng chứng về độ tuổi và lưu ý điều này khi thuê nhân công không?</t>
  </si>
  <si>
    <t>Tiến hành đánh giá mỗi năm một lần để xác minh rằng có giấy tờ tùy thân trong hồ sơ cho tất cả người lao động dưới 18 tuổi</t>
  </si>
  <si>
    <t>1) Xác minh tuổi của tất cả công nhân trẻ tại cơ sở/nhà máy đồng thời tôn trọng quyền riêng tư và bảo vệ của trẻ em
2) Xây dựng và triển khai hệ thống xác minh danh tính và độ tuổi của tất cả những người mới được tuyển dụng tại nơi làm việc, bao gồm cả những người được cung cấp bởi các đơn vị cung cấp lao động.
3) Đảm bảo hệ thống đưa ra quyết định dựa trên các hình thức bằng chứng nhận dạng có thể xác minh được, bao gồm hồ sơ nhận dạng, trường học và hồ sơ y tế. Đưa thông tin về đăng ký học và tình hình học tập vào trong hệ thống xác minh tuổi.
4) Đảm bảo thông tin về độ tuổi trẻ em có thể làm việc và hoàn cảnh/điều kiện làm việc được thông báo rõ ràng cho cán bộ và công nhân.</t>
  </si>
  <si>
    <t>Ban quản lý có liệt kê bất kỳ nhiệm vụ, quy trình hoặc điều kiện làm việc nào khác đang diễn ra trên (các) địa điểm/cơ sở hoạt động có thể gây nguy hiểm cho lao động trẻ không?</t>
  </si>
  <si>
    <t xml:space="preserve">1) Liệt kê các công việc/quy trình nguy hiểm và đảm bảo tất cả các giám sát viên đều biết rằng công nhân dưới 18 tuổi không thể thực hiện những công việc này.
2) Kiểm tra xem liệu có đúng là công nhân dưới 18 tuổi không thực hiện các công việc/quy trình nguy hiểm hay không. </t>
  </si>
  <si>
    <t>1) Lập danh sách các nhiệm vụ và quy trình làm việc - phù hợp với chính sách hoặc luật quốc gia có liên quan - mà người dưới 18 tuổi bị cấm thực hiện. Đảm bảo danh sách bao gồm các công việc liên quan đến chất độc hại, thiết bị nguy hiểm, làm việc trên cao và / hoặc khuân vác nặng. Danh sách các nhiệm vụ cũng cần nêu rõ rằng công nhân trẻ bị cấm làm việc vào ban đêm hoặc trong giờ học.
2) Xem lại danh sách mỗi vụ mùa để đảm bảo danh sách được cập nhật với luật và chính sách quốc gia
3) Tiến hành đánh giá sức khỏe và an toàn/đánh giá rủi ro của tất cả các hoạt động chính để xác định các mối nguy hiểm chính, cộng với các bước đề xuất để loại bỏ hoặc giảm mức độ tiếp xúc cho lao động trẻ (ví dụ: loại bỏ các nguy cơ máy móc, dụng cụ sắc nhọn, chất độc hại, làm việc trên cao, mang vác tải nặng, làm việc trên cao và làm việc vào ban đêm).
4) Đảm bảo tất cả các giám sát viên đều biết về danh sách các công việc nguy hiểm và những công việc nào mà công nhân trẻ được phép thực hiện.
5) Tiến hành nâng cao nhận thức cho công nhân của bạn, đặc biệt là những người làm việc trong nhóm với công nhân trẻ, về những công việc mà công nhân/người lao động trẻ được phép thực hiện và từ độ tuổi nào.</t>
  </si>
  <si>
    <t>Trẻ em sống tại chỗ (tại trang trại/cơ sở) và trong độ tuổi đi học bắt buộc có đến trường trong khoảng cách đi bộ an toàn hoặc ở khoảng cách di chuyển hợp lý bằng phương tiện giao thông an toàn không?</t>
  </si>
  <si>
    <t>Phối hợp với trường học địa phương và yêu cầu được thông báo nếu bất kỳ trẻ em nào sống tại trang trại/cơ sở bỏ học hoặc đi học không thường xuyên [đảm bảo quy trình này phù hợp với luật quốc gia về bảo vệ dữ liệu]</t>
  </si>
  <si>
    <t>Phối hợp với cơ quan giáo dục địa phương và các tổ chức phi chính phủ địa phương để hỗ trợ tiếp cận giáo dục cho trẻ em sống tại chỗ; xem xét sắp xếp phương tiện đi lại an toàn hoặc vận động cho các lớp học vệ tinh tại chỗ cho trẻ nhỏ hơn ở những nơi có thể thực hiện được, do phòng giáo dục địa phương quản lý</t>
  </si>
  <si>
    <t>Lao động gia đình</t>
  </si>
  <si>
    <t xml:space="preserve">Có nguy cơ người dưới 18 tuổi thực hiện công việc tại trang trại/cơ sở không? 
</t>
  </si>
  <si>
    <t xml:space="preserve">Thiết lập quy trình giám sát lao động trẻ em
1) Cử một nhân viên giám sát công việc của tất cả những người dưới 18 tuổi đã đăng ký làm việc tại địa điểm làm việc và theo dõi sức khỏe và việc đi học của những người dưới 18 tuổi.
2) Nhân viên có trách nhiệm kiểm tra các địa điểm nơi người dưới 18 tuổi làm việc, để đảm bảo người lao động trẻ không phải làm những công việc độc hại và không tham gia làm việc vào giờ học hoặc vào ban đêm / không có đủ thời gian nghỉ ngơi giữa các ngày học. Tần suất phải phụ thuộc vào mức độ rủi ro (ví dụ: rủi ro càng cao thì việc theo dõi càng thường xuyên) Ghi lại những phát hiện của những lần thăm kiểm tra này.
3) Thực hiện theo Công cụ Khắc phục hậu quả của Rainforest Alliance khi đưa trẻ em ra khỏi lao động trẻ em, đảm bảo thực hiện các biện pháp quan tâm để giảm thiểu thiệt hại cho các gia đình khi họ bị mất cơ hội thu nhập. Các giám sát viên và công nhân được thông báo về chính sách thuê lao động trẻ, bao gồm cả độ tuổi mà trẻ em có thể được thuê riêng, phù hợp với Tiêu chuẩn của Rainforest Alliance cũng như luật pháp quốc gia.  
</t>
  </si>
  <si>
    <t>1) Thông báo cho người giám sát và người lao động về chính sách thuê lao động trẻ, bao gồm cả độ tuổi mà trẻ em có thể được thuê riêng, phù hợp với Tiêu chuẩn của Rainforest Alliance cũng như luật pháp quốc gia.
2) Chỉ định người giám sát lao động trẻ em [đủ để cung cấp mức độ bao phủ và khả năng hiển thị hiệu quả trên (các) địa điểm] để duy trì giám sát về mô hình làm việc, sức khỏe và đi học của trẻ em và để duy trì nhận thức về chính sách lao động trẻ em qua các thanh tra viên, giám sát viên và người chính công nhân làm thuê.</t>
  </si>
  <si>
    <t>Ban quản lý có sử dụng các đơn vị cung cấp lao động để tuyển dụng bất kỳ công nhân nào không?</t>
  </si>
  <si>
    <t>1) Kiểm tra xem hệ thống chính quyền có tồn tại hệ thống để đăng ký hoặc cấp phép cho các đơn vị cung cấp lao động hay không. Nếu có, bất kỳ nhà cung cấp lao động nào được sử dụng phải được đăng ký / cấp phép và số đăng ký / giấy phép của họ được ghi lại.
2) Đảm bảo rằng ban quản lý thanh toán tất cả các khoản phí và chi phí liên quan đến tuyển dụng cho các đơn vị cung cấp lao động, người lao động không phải trả phí hoặc chi phí tuyển dụng.
3) Thông báo với các đơn vị cung cấp lao động rằng họ phải tuân thủ tất cả các yêu cầu về tiền lương và hợp đồng (5.3) và điều kiện làm việc (5.5) trong suốt thời gian người lao động được họ giám hộ.
4) Xác nhận thông qua cơ quan chính phủ rằng đăng ký / giấy phép của đơn vị cung cấp lao động vẫn còn hiệu lực và họ tuân thủ luật pháp.
5) Ký hợp đồng bằng văn bản với tất cả các đơn vị cung cấp lao động, lưu hồ sơ số đăng ký/giấy phép, phí/chi phí mà ban quản lý trang trại/nhóm đã trả cho người tuyển dụng lao động, cấm thu phí tuyển dụng từ người lao động, cấm sử dụng các hành vi gian lận/ép buộc và yêu cầu tuân thủ 5.3 và 5.5.
6) Cũng thông qua quy trình/hệ thống giám sát Đánh giá và Giải quyết, kiểm tra xem các hợp đồng có được thực hiện với các đơn vị cung cấp lao động hay không.
7) Khi người lao động đang được thuê, hãy chuẩn bị sẵn một quy trình để xác minh với họ về mức lương và các điều kiện làm việc khác mà họ đã được hứa (có bị gian lận hay không), và liệu họ có mắc nợ các đơn vị cung cấp lao động hay không.
8) Xác minh, cũng thông qua quy trình/hệ thống Giám sát Đánh giá và Giải quyết, rằng các đơn vị cung cấp lao động không sử dụng bất kỳ phương thức tuyển dụng gian lận hoặc ép buộc nào.</t>
  </si>
  <si>
    <t>Ban quản lý có trả lương cho công nhân theo tỷ lệ sản xuất/hạn ngạch/giao khoán sản phẩm, ít nhất vào một số thời điểm trong năm không?</t>
  </si>
  <si>
    <t xml:space="preserve">1) Ban quản lý có sẵn hệ thống để tính toán/đảm bảo rằng người lao động theo hình thức giao khoán công việc được trả ít nhất bằng mức lương tối thiểu hiện hành.
2) Ban quản lý có tài liệu, hồ sơ cho mỗi công nhân, trong đó hiển thị số giờ làm việc, khối lượng sản xuất, tính toán tiền lương và các khoản khấu trừ, và tiền lương được trả.
3) Người lao động được cung cấp phiếu lương cho mỗi lần thanh toán, trong đó thể hiện thông tin này.
4) Người lao động được thông báo, tại thời điểm thuê, về các quy trình, thủ tục của ban quản lý nếu họ có bất kỳ phàn nàn/thắc mắc nào về việc tính lương của họ. Điều này bao gồm việc thông báo cho họ về sự sẵn có của Cơ chế Khiếu nại. Việc truyền đạt thông tin này phải được thực hiện bằng (các) ngôn ngữ mà người lao động sử dụng.
</t>
  </si>
  <si>
    <t>Có nhân viên bảo vệ trong trang trại không ?</t>
  </si>
  <si>
    <t xml:space="preserve">
Đào tạo nhân viên bảo vệ về quyền của người lao động, ví dụ như những người lao động sống trong cơ sở sản xuất có quyền đi lại ra, vào cơ sở ngoài giờ làm việc.</t>
  </si>
  <si>
    <t xml:space="preserve">Lao động tù/Lao động Quân đội </t>
  </si>
  <si>
    <t>Có bất kỳ công nhân nào được các quan chức quân đội hoặc nhà tù tuyển dụng/cung cấp cho cơ sở/trang trại hay không?</t>
  </si>
  <si>
    <t>1. Các quan chức quân đội điều động quân nhân thực hiện lao động là một hình thức lao động cưỡng bức. Hãy đảm bảo rằng các cơ sở/trang trại không sử dụng loại lao động này.
2. Đảm bảo rằng bất kỳ tù nhân nào làm việc tại cơ sở/trang trại này đã tự do đồng ý làm việc và sự đồng ý này được lập thành văn bản.
3. Đảm bảo rằng những người lao động trong tù được đối xử như tất cả những người lao động khác về hợp đồng, tiền lương, điều kiện làm việc và tất cả các biện pháp bảo vệ công nhân khác trong Tiêu chuẩn của Rainforest Alliance.</t>
  </si>
  <si>
    <t>Người lao động có đưa bất kỳ khoản tiền nào (chẳng hạn như tiền đặt cọc) hoặc tài liệu gốc (chẳng hạn như hộ chiếu) cho ban quản lý hoặc đơn vị cung cấp lao động không?</t>
  </si>
  <si>
    <t>1) Đảm bảo rằng người lao động không phải trả bất kỳ loại tiền đặt cọc nào hoặc cung cấp bất kỳ tài liệu cá nhân nào cho ban quản lý, ngoài việc xác nhận danh tính tại thời điểm tuyển dụng.
2) Trong trường hợp người lao động muốn cung cấp tài liệu hoặc đồ đạc khác cho ban quản lý để giữ an toàn, hãy đảm bảo rằng người lao động có quyền tiếp cận lâu dài, không hạn chế vào những nơi cất giữ này.</t>
  </si>
  <si>
    <t xml:space="preserve">1.6 Giới </t>
  </si>
  <si>
    <t>Ban quản lý đã và đang thực hiện các hành động để giải quyết vấn đề giới và / hoặc trao quyền cho phụ nữ trong ít nhất hơn một năm chưa?</t>
  </si>
  <si>
    <t>1) Xây dựng chính sách về bình đẳng giới và trao quyền cho phụ nữ để được chia sẻ.
2) Ban quản lý tham gia một khóa đào tạo về giới, ví dụ như mô-đun đào tạo trực tuyến về giới của Rainforest Alliance.
3) Lập bản đồ các bên liên quan về các tổ chức liên quan đến giới mà có thể giúp kết hợp/lồng ghép hoạt động về giới trong nhóm.</t>
  </si>
  <si>
    <t>Đại diện ở các vị trí cấp cao hơn</t>
  </si>
  <si>
    <t>Phụ nữ hiện có được đại diện bình đẳng (so với tổng số % người lao động) trong số các giảng viên, giám sát viên và/hoặc các chức năng cấp cao khác trong ban quản lý không?</t>
  </si>
  <si>
    <t xml:space="preserve">1) Lưu giữ hồ sơ về tất cả các vị trí theo giới tính và loại vị trí
2) Thiết lập một hạn ngạch/chỉ tiêu tối thiểu về sự hiện diện của nữ trong đội ngũ giảng viên/tập huấn viên, giám sát viên, quản lý và các chức năng cấp cao khác.
3) Tổ chức đào tạo hướng tới đối tượng là công nhân nữ cần có đủ tư cách làm tập huấn viên, giám sát viên hoặc các chức năng cấp cao khác. 
4) Đảm bảo thông báo việc làm đến được với lao động nam VÀ nữ và các yêu cầu công việc có thể thực hiện được đối với lao động nữ
5) Đào tạo cho các nhân viên quản lý tham gia tuyển dụng về các phương pháp và thành kiến vô thức để ngăn chặn các hành vi phân biệt đối xử về giới.
</t>
  </si>
  <si>
    <t>Nữ tham gia các khóa đào tạo</t>
  </si>
  <si>
    <t>Lao động nữ hiện đang tham gia bình đẳng (so với tổng số % lao động nữ) trong các khóa đào tạo?</t>
  </si>
  <si>
    <t>Lưu hồ sơ về những người tham gia đào tạo theo giới và theo dõi tính liên tục của sự tham gia bình đẳng của lao động nữ</t>
  </si>
  <si>
    <t>1) Lưu hồ sơ về những người tham gia đào tạo theo giới tính và theo dõi tính liên tục của sự tham gia bình đẳng của lao động nữ 
2) Kiểm tra với lao động nữ xem điều gì là cản trở tiềm ẩn khi họ tham gia các khóa đào tạo
3) Tiến hành đào tạo vào những ngày / thời gian / địa điểm mà phụ nữ có thể dễ dàng tham dự và gửi thư mời cá nhân</t>
  </si>
  <si>
    <t>Trả lời/Giải đáp
(Lựa chọn)</t>
  </si>
  <si>
    <t>Trả lời/Giải đáp</t>
  </si>
  <si>
    <t>Không/Không biết</t>
  </si>
  <si>
    <t xml:space="preserve">2.1 Truy nguyên sản phẩm </t>
  </si>
  <si>
    <t>Rừng có giống với rừng tự nhiên về độ tán che phủ, tầng rừng và sự hiện diện của dây leo thân thảo và cây leo thân gỗ không? Xem tài liệu có tiêu đề Hướng dẫn M: Các hệ sinh thái và thực bì tự nhiên để biết thêm thông tin về đo lường chất lượng rừng.</t>
  </si>
  <si>
    <t>Lập kế hoạch quản lý độ tán che phủ, tầng rừng và sự hiện diện của dây leo thân thảo và cây leo thân gỗ (ví dụ, bằng cách tạo khe hở, trồng thêm các loài khác và hạn chế khai thác hoặc chăn thả nếu cần thiết) để tạo điều kiện cho rừng tự nhiên tái sinh và tăng trưởng. Xem tài liệu có tiêu đề Hướng dẫn M: Các hệ sinh thái và thực bì tự nhiên để biết thêm chi tiết về quản lý rừng tại trang trại</t>
  </si>
  <si>
    <t>5.1 Đánh giá và Xử lý</t>
  </si>
  <si>
    <t>Phụ Lục S03:</t>
  </si>
  <si>
    <t>Phiên bản 1.3</t>
  </si>
  <si>
    <t>Ràng buộc từ ngày 1 tháng 7 năm 2023</t>
  </si>
  <si>
    <t>Tên Văn Bản:</t>
  </si>
  <si>
    <t>Ngày phát hành lần đầu:</t>
  </si>
  <si>
    <t>Ngày hết hạn:</t>
  </si>
  <si>
    <t>Xin lưu ý, Phụ Lục S03: Công Cụ Đánh Giá Rủi Ro Có Chứa các Tệp sau:</t>
  </si>
  <si>
    <t>Cho đến khi có thông báo mới</t>
  </si>
  <si>
    <t>- SA-S-SD-4a Phụ Lục S03: Công cụ Đánh giá Rủi ro cơ bản 
- SA-S-SD-4b Phụ Lục S03: Phần 1.3.5. Đánh Giá Rủi Ro Chuyên Sâu về Biến Đổi Khí Hậu
- SA-S-SD-4c Phụ Lục S03: Phần 1.6.3. Đánh Giá Rủi Ro Chuyên Sâu về Giới
- SA-S-SD-4d Phụ Lục S03: Phần 5.1.5 Đánh Giá Rủi Ro Chuyên Sâu về Đánh Giá và Xử Lý</t>
  </si>
  <si>
    <t>Liên kết với:</t>
  </si>
  <si>
    <t>Thay thế cho:</t>
  </si>
  <si>
    <t xml:space="preserve">Áp dụng cho: </t>
  </si>
  <si>
    <t>Các đơn vị sở hữu chứng nhận</t>
  </si>
  <si>
    <t>Quốc Gia/Khu Vực:</t>
  </si>
  <si>
    <t>Tất cả</t>
  </si>
  <si>
    <t>Cây trồng:</t>
  </si>
  <si>
    <t xml:space="preserve">Loại Hình Chứng Nhận: </t>
  </si>
  <si>
    <t>Tất cả các loại cây trồng trong phạm vi của hệ thống chứng nhận Rainforest Alliance; vui lòng xem Quy Định Chứng Nhận.</t>
  </si>
  <si>
    <t>Phần Ghi Chú Miễn Trừ Trách Nhiệm Dịch Thuật </t>
  </si>
  <si>
    <t>Nếu có bất kỳ câu hỏi nào liên quan đến ý nghĩa chính xác của nội dung thông tin trong bản dịch này, vui lòng xem bản tiếng Anh chính thức để làm rõ. Mọi sai lệch hoặc khác biệt về ý nghĩa trong bản dịch này đều không có giá trị ràng buộc và không có giá trị đối với mục đích thanh tra đánh giá hoặc chứng nhận.</t>
  </si>
  <si>
    <t>Bạn muốn biết thêm thông tin? </t>
  </si>
  <si>
    <t>© 2023 Rainforest Alliance. Bảo lưu mọi quyền.</t>
  </si>
  <si>
    <r>
      <rPr>
        <sz val="10"/>
        <color theme="1"/>
        <rFont val="Arial"/>
        <family val="2"/>
      </rPr>
      <t>Để biết thêm thông tin về Rainforest Alliance, hãy truy cập </t>
    </r>
    <r>
      <rPr>
        <sz val="10"/>
        <color rgb="FF1A52C2"/>
        <rFont val="Arial"/>
        <family val="2"/>
      </rPr>
      <t>www.rainforest-alliance.org</t>
    </r>
    <r>
      <rPr>
        <sz val="10"/>
        <color theme="1"/>
        <rFont val="Arial"/>
        <family val="2"/>
      </rPr>
      <t> hoặc liên hệ </t>
    </r>
    <r>
      <rPr>
        <sz val="10"/>
        <color rgb="FF1A52C2"/>
        <rFont val="Arial"/>
        <family val="2"/>
      </rPr>
      <t>info@ra.org</t>
    </r>
    <r>
      <rPr>
        <sz val="10"/>
        <color theme="1"/>
        <rFont val="Arial"/>
        <family val="2"/>
      </rPr>
      <t> </t>
    </r>
  </si>
  <si>
    <t>Nghiêm cấm mọi hình thức sử dụng nội dung này, bao gồm việc sao chép, sửa đổi, phân phát hoặc tái bản khi chưa được Rainforest Alliance đồng ý trước bằng văn bản.</t>
  </si>
  <si>
    <t xml:space="preserve">SA-S-SD-1 Tiêu chuẩn Nông nghiệp bền vững năm 2020 của Rainforest Alliance, Yêu cầu đối với trang trại
SA-S-SD-2 Tiêu chuẩn nông nghiệp bền vững của Rainforest Alliance. Yêu cầu đối với chuỗi cung ứng
SA-S-SD-23 Phụ lục Chương 5: Xã hội 
		</t>
  </si>
  <si>
    <t xml:space="preserve">SA-S-SD-4-V1.1VN Phụ lục S3: Công cụ Đánh giá Rủi ro </t>
  </si>
  <si>
    <t>Tài liệu SA-S-SD-4a</t>
  </si>
  <si>
    <t xml:space="preserve">Phụ Lục S03: Công cụ Đánh giá Rủi ro cơ bản </t>
  </si>
  <si>
    <t xml:space="preserve">Công cụ Đánh giá Rủi ro cơ bản </t>
  </si>
  <si>
    <t xml:space="preserve">1) Đánh giá tổng thu nhập ròng cho một mẫu đại diện của các hộ gia đình thành viên trong nhóm, sử dụng tiêu chuẩn Thu nhập cơ bản (yêu cầu tự chọn 3.1.2).
2) Hỗ trợ các thành viên trong nhóm đào tạo về tài chính, quản lý kinh doanh và hiểu chi phí sản xuất, thu nhập ròng và kế hoạch kinh doanh đơn giản (yêu cầu tự chọn 1.3.6)
3) Nếu cần, hãy tạo điều kiện hỗ trợ các dịch vụ tài chính (ví dụ: các khoản vay để đầu tư trang trại) (yêu cầu tự chọn 1.3.6)
4) Hỗ trợ các thành viên nhóm đưa ra quyết định sáng suốt về các chiến lược đa dạng hóa thu nhập, ví dụ: các hoạt động tạo thu nhập khác, nâng cấp sản phẩm (yêu cầu tự chọn 1.3.7) </t>
  </si>
  <si>
    <t xml:space="preserve">1) Xác định các nhu cầu chính giữa các thành viên trong nhóm về đầu vào và kiến thức.
2) Hỗ trợ các thành viên trong nhóm đào tạo về tài chính, quản lý kinh doanh và hiểu chi phí sản xuất, thu nhập ròng và kế hoạch kinh doanh đơn giản (yêu cầu tự chọn 1.3.6)
3) Nếu cần, tạo điều kiện hỗ trợ các dịch vụ tài chính (ví dụ: các khoản vay để đầu tư trang trại) (yêu cầu tự chọn 1.3.6) </t>
  </si>
  <si>
    <t>Bản dịch xuất bản ngày 16 tháng 5 năm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</si>
</sst>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estions&quot;"/>
    <numFmt numFmtId="165" formatCode="00"/>
  </numFmts>
  <fonts count="67" x14ac:knownFonts="1">
    <font>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2"/>
      <color theme="1"/>
      <name val="Calibri"/>
      <family val="2"/>
      <scheme val="minor"/>
    </font>
    <font>
      <sz val="11"/>
      <color rgb="FFFF0000"/>
      <name val="Calibri"/>
      <family val="2"/>
      <scheme val="minor"/>
    </font>
    <font>
      <sz val="10"/>
      <name val="Calibri"/>
      <family val="2"/>
      <scheme val="minor"/>
    </font>
    <font>
      <sz val="10"/>
      <color theme="8" tint="-0.499984740745262"/>
      <name val="Calibri"/>
      <family val="2"/>
      <scheme val="minor"/>
    </font>
    <font>
      <sz val="10"/>
      <name val="Arial"/>
      <family val="2"/>
    </font>
    <font>
      <sz val="11"/>
      <color indexed="8"/>
      <name val="Calibri"/>
      <family val="2"/>
    </font>
    <font>
      <sz val="11"/>
      <color theme="1"/>
      <name val="Wingdings"/>
      <charset val="2"/>
    </font>
    <font>
      <sz val="10"/>
      <color rgb="FF000000"/>
      <name val="Calibri"/>
      <family val="2"/>
    </font>
    <font>
      <sz val="10"/>
      <color theme="1"/>
      <name val="Calibri"/>
      <family val="2"/>
    </font>
    <font>
      <sz val="10"/>
      <color rgb="FF7030A0"/>
      <name val="Calibri"/>
      <family val="2"/>
    </font>
    <font>
      <b/>
      <sz val="10"/>
      <color rgb="FFFF0000"/>
      <name val="Calibri"/>
      <family val="2"/>
      <scheme val="minor"/>
    </font>
    <font>
      <sz val="13"/>
      <color theme="1"/>
      <name val="Arial"/>
      <family val="2"/>
    </font>
    <font>
      <sz val="10"/>
      <color rgb="FFFF0000"/>
      <name val="Calibri"/>
      <family val="2"/>
      <scheme val="minor"/>
    </font>
    <font>
      <sz val="10"/>
      <color rgb="FF000000"/>
      <name val="Calibri"/>
      <family val="2"/>
      <scheme val="minor"/>
    </font>
    <font>
      <sz val="11"/>
      <color rgb="FF000000"/>
      <name val="Calibri"/>
      <family val="2"/>
      <scheme val="minor"/>
    </font>
    <font>
      <b/>
      <sz val="12"/>
      <color rgb="FFFF0000"/>
      <name val="Calibri"/>
      <family val="2"/>
      <scheme val="minor"/>
    </font>
    <font>
      <b/>
      <sz val="12"/>
      <color rgb="FFFFC000"/>
      <name val="Calibri"/>
      <family val="2"/>
      <scheme val="minor"/>
    </font>
    <font>
      <sz val="8"/>
      <name val="Calibri"/>
      <family val="2"/>
      <scheme val="minor"/>
    </font>
    <font>
      <strike/>
      <sz val="10"/>
      <color theme="1"/>
      <name val="Calibri"/>
      <family val="2"/>
      <scheme val="minor"/>
    </font>
    <font>
      <strike/>
      <sz val="10"/>
      <color rgb="FF000000"/>
      <name val="Calibri"/>
      <family val="2"/>
    </font>
    <font>
      <sz val="10"/>
      <color rgb="FF4472C4"/>
      <name val="Calibri"/>
      <family val="2"/>
      <scheme val="minor"/>
    </font>
    <font>
      <b/>
      <sz val="12"/>
      <color rgb="FF000000"/>
      <name val="Calibri"/>
      <family val="2"/>
      <scheme val="minor"/>
    </font>
    <font>
      <b/>
      <sz val="10"/>
      <color rgb="FF000000"/>
      <name val="Calibri"/>
      <family val="2"/>
      <scheme val="minor"/>
    </font>
    <font>
      <sz val="10"/>
      <color rgb="FF000000"/>
      <name val="Calibri Light"/>
      <family val="2"/>
      <scheme val="major"/>
    </font>
    <font>
      <sz val="11"/>
      <color theme="1"/>
      <name val="Calibri Light"/>
      <family val="2"/>
      <scheme val="major"/>
    </font>
    <font>
      <b/>
      <sz val="10"/>
      <color theme="1"/>
      <name val="Calibri Light"/>
      <family val="2"/>
      <scheme val="major"/>
    </font>
    <font>
      <sz val="10"/>
      <color theme="1"/>
      <name val="Calibri Light"/>
      <family val="2"/>
      <scheme val="major"/>
    </font>
    <font>
      <b/>
      <sz val="10"/>
      <color rgb="FF000000"/>
      <name val="Calibri Light"/>
      <family val="2"/>
      <scheme val="major"/>
    </font>
    <font>
      <b/>
      <sz val="10"/>
      <color rgb="FFFF0000"/>
      <name val="Calibri Light"/>
      <family val="2"/>
      <scheme val="major"/>
    </font>
    <font>
      <b/>
      <sz val="12"/>
      <color rgb="FF000000"/>
      <name val="Calibri Light"/>
      <family val="2"/>
      <scheme val="major"/>
    </font>
    <font>
      <b/>
      <sz val="20"/>
      <color theme="1"/>
      <name val="Calibri"/>
      <family val="2"/>
      <scheme val="minor"/>
    </font>
    <font>
      <b/>
      <sz val="14"/>
      <color theme="1"/>
      <name val="Calibri"/>
      <family val="2"/>
      <scheme val="minor"/>
    </font>
    <font>
      <sz val="14"/>
      <color theme="1"/>
      <name val="Calibri"/>
      <family val="2"/>
      <scheme val="minor"/>
    </font>
    <font>
      <sz val="11"/>
      <name val="Calibri"/>
      <family val="2"/>
      <scheme val="minor"/>
    </font>
    <font>
      <b/>
      <sz val="10"/>
      <name val="Calibri Light"/>
      <family val="2"/>
      <scheme val="major"/>
    </font>
    <font>
      <b/>
      <sz val="10"/>
      <name val="Calibri"/>
      <family val="2"/>
      <scheme val="minor"/>
    </font>
    <font>
      <b/>
      <sz val="12"/>
      <name val="Calibri"/>
      <family val="2"/>
      <scheme val="minor"/>
    </font>
    <font>
      <b/>
      <sz val="11"/>
      <color theme="1"/>
      <name val="Calibri"/>
      <family val="2"/>
      <scheme val="minor"/>
    </font>
    <font>
      <sz val="11"/>
      <color theme="1"/>
      <name val="Arial"/>
      <family val="2"/>
    </font>
    <font>
      <sz val="11"/>
      <color rgb="FF242424"/>
      <name val="Segoe UI"/>
      <family val="2"/>
    </font>
    <font>
      <b/>
      <sz val="11"/>
      <color theme="1"/>
      <name val="Calibri"/>
      <family val="2"/>
      <charset val="1"/>
    </font>
    <font>
      <sz val="11"/>
      <color rgb="FF000000"/>
      <name val="Calibri"/>
      <family val="2"/>
    </font>
    <font>
      <sz val="13"/>
      <color theme="1"/>
      <name val="Calibri"/>
      <family val="2"/>
      <scheme val="minor"/>
    </font>
    <font>
      <sz val="11"/>
      <color theme="1"/>
      <name val="Segoe UI"/>
      <family val="2"/>
    </font>
    <font>
      <b/>
      <sz val="11"/>
      <color rgb="FF000000"/>
      <name val="Calibri"/>
      <family val="2"/>
      <scheme val="minor"/>
    </font>
    <font>
      <u/>
      <sz val="11"/>
      <color theme="10"/>
      <name val="Calibri"/>
      <family val="2"/>
      <scheme val="minor"/>
    </font>
    <font>
      <sz val="11"/>
      <color rgb="FF000000"/>
      <name val="Segoe UI"/>
      <family val="2"/>
    </font>
    <font>
      <sz val="11"/>
      <color rgb="FF242424"/>
      <name val="Segoe UI"/>
      <family val="2"/>
    </font>
    <font>
      <b/>
      <sz val="11"/>
      <color rgb="FFFF0000"/>
      <name val="Calibri"/>
      <family val="2"/>
      <scheme val="minor"/>
    </font>
    <font>
      <sz val="9"/>
      <color theme="1"/>
      <name val="Calibri"/>
      <family val="2"/>
      <scheme val="minor"/>
    </font>
    <font>
      <sz val="9"/>
      <name val="Calibri"/>
      <family val="2"/>
      <scheme val="minor"/>
    </font>
    <font>
      <b/>
      <sz val="36"/>
      <color rgb="FF175259"/>
      <name val="Arial"/>
      <family val="2"/>
    </font>
    <font>
      <b/>
      <sz val="20"/>
      <color rgb="FFF53D1C"/>
      <name val="Arial"/>
      <family val="2"/>
    </font>
    <font>
      <i/>
      <sz val="14"/>
      <color rgb="FF94BA29"/>
      <name val="Arial"/>
      <family val="2"/>
    </font>
    <font>
      <sz val="10"/>
      <color theme="1"/>
      <name val="Arial"/>
      <family val="2"/>
    </font>
    <font>
      <b/>
      <sz val="10"/>
      <color theme="1"/>
      <name val="Arial"/>
      <family val="2"/>
    </font>
    <font>
      <sz val="9"/>
      <color theme="1"/>
      <name val="Arial"/>
      <family val="2"/>
    </font>
    <font>
      <sz val="12"/>
      <color theme="1"/>
      <name val="Arial"/>
      <family val="2"/>
    </font>
    <font>
      <sz val="11"/>
      <color rgb="FF94BA29"/>
      <name val="Arial"/>
      <family val="2"/>
    </font>
    <font>
      <sz val="9"/>
      <color rgb="FF000000"/>
      <name val="Arial"/>
      <family val="2"/>
    </font>
    <font>
      <sz val="10"/>
      <color rgb="FF1A52C2"/>
      <name val="Arial"/>
      <family val="2"/>
    </font>
    <font>
      <sz val="11"/>
      <color rgb="FFF53D1C"/>
      <name val="Arial"/>
      <family val="2"/>
    </font>
    <font>
      <i/>
      <sz val="9"/>
      <color theme="1"/>
      <name val="Arial"/>
      <family val="2"/>
    </font>
  </fonts>
  <fills count="36">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6DA945"/>
        <bgColor indexed="64"/>
      </patternFill>
    </fill>
    <fill>
      <patternFill patternType="solid">
        <fgColor rgb="FFFFC00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rgb="FFDEDBC6"/>
        <bgColor indexed="64"/>
      </patternFill>
    </fill>
    <fill>
      <patternFill patternType="solid">
        <fgColor rgb="FFFFFFFF"/>
        <bgColor indexed="64"/>
      </patternFill>
    </fill>
    <fill>
      <patternFill patternType="solid">
        <fgColor rgb="FFF4B084"/>
        <bgColor indexed="64"/>
      </patternFill>
    </fill>
    <fill>
      <patternFill patternType="solid">
        <fgColor rgb="FFF8CBAD"/>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CE4D6"/>
        <bgColor indexed="64"/>
      </patternFill>
    </fill>
    <fill>
      <patternFill patternType="solid">
        <fgColor rgb="FFFFF2CC"/>
        <bgColor indexed="64"/>
      </patternFill>
    </fill>
    <fill>
      <patternFill patternType="solid">
        <fgColor rgb="FFDDEBF7"/>
        <bgColor indexed="64"/>
      </patternFill>
    </fill>
    <fill>
      <patternFill patternType="solid">
        <fgColor rgb="FFFFE699"/>
        <bgColor indexed="64"/>
      </patternFill>
    </fill>
    <fill>
      <patternFill patternType="solid">
        <fgColor theme="0"/>
        <bgColor indexed="64"/>
      </patternFill>
    </fill>
    <fill>
      <patternFill patternType="solid">
        <fgColor rgb="FFFFFFFF"/>
        <bgColor rgb="FFFFFFFF"/>
      </patternFill>
    </fill>
    <fill>
      <patternFill patternType="solid">
        <fgColor rgb="FFFFFFFF"/>
        <bgColor rgb="FFFFFF00"/>
      </patternFill>
    </fill>
    <fill>
      <patternFill patternType="solid">
        <fgColor rgb="FFFFFFFF"/>
        <bgColor rgb="FF000000"/>
      </patternFill>
    </fill>
    <fill>
      <patternFill patternType="solid">
        <fgColor theme="0"/>
        <bgColor rgb="FFFFFF00"/>
      </patternFill>
    </fill>
    <fill>
      <patternFill patternType="solid">
        <fgColor rgb="FFF4B084"/>
        <bgColor rgb="FF000000"/>
      </patternFill>
    </fill>
    <fill>
      <patternFill patternType="solid">
        <fgColor rgb="FFFFE699"/>
        <bgColor rgb="FF000000"/>
      </patternFill>
    </fill>
    <fill>
      <patternFill patternType="solid">
        <fgColor theme="7"/>
        <bgColor indexed="64"/>
      </patternFill>
    </fill>
    <fill>
      <patternFill patternType="solid">
        <fgColor theme="5"/>
        <bgColor indexed="64"/>
      </patternFill>
    </fill>
    <fill>
      <patternFill patternType="solid">
        <fgColor theme="9" tint="0.79998168889431442"/>
        <bgColor rgb="FF000000"/>
      </patternFill>
    </fill>
    <fill>
      <patternFill patternType="solid">
        <fgColor rgb="FFF5B224"/>
        <bgColor indexed="64"/>
      </patternFill>
    </fill>
    <fill>
      <patternFill patternType="solid">
        <fgColor rgb="FFBFBFBF"/>
        <bgColor indexed="64"/>
      </patternFill>
    </fill>
    <fill>
      <patternFill patternType="solid">
        <fgColor theme="6" tint="0.39997558519241921"/>
        <bgColor indexed="64"/>
      </patternFill>
    </fill>
    <fill>
      <patternFill patternType="solid">
        <fgColor theme="2"/>
        <bgColor indexed="64"/>
      </patternFill>
    </fill>
    <fill>
      <patternFill patternType="solid">
        <fgColor theme="2" tint="-9.9978637043366805E-2"/>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medium">
        <color rgb="FF000000"/>
      </right>
      <top/>
      <bottom style="thin">
        <color indexed="64"/>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style="thin">
        <color rgb="FF000000"/>
      </top>
      <bottom/>
      <diagonal/>
    </border>
    <border>
      <left style="thin">
        <color indexed="64"/>
      </left>
      <right style="thin">
        <color indexed="64"/>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
      <left/>
      <right/>
      <top/>
      <bottom style="thin">
        <color rgb="FF000000"/>
      </bottom>
      <diagonal/>
    </border>
    <border>
      <left/>
      <right/>
      <top style="thin">
        <color rgb="FF000000"/>
      </top>
      <bottom/>
      <diagonal/>
    </border>
    <border>
      <left style="thin">
        <color indexed="64"/>
      </left>
      <right style="thin">
        <color rgb="FF000000"/>
      </right>
      <top/>
      <bottom/>
      <diagonal/>
    </border>
    <border>
      <left style="thin">
        <color indexed="64"/>
      </left>
      <right style="thin">
        <color indexed="64"/>
      </right>
      <top style="thin">
        <color rgb="FF000000"/>
      </top>
      <bottom/>
      <diagonal/>
    </border>
    <border>
      <left style="thin">
        <color rgb="FF000000"/>
      </left>
      <right style="thin">
        <color rgb="FF000000"/>
      </right>
      <top style="thin">
        <color indexed="64"/>
      </top>
      <bottom/>
      <diagonal/>
    </border>
    <border>
      <left style="thin">
        <color indexed="64"/>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right style="thin">
        <color indexed="64"/>
      </right>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rgb="FF000000"/>
      </left>
      <right/>
      <top style="thin">
        <color rgb="FF000000"/>
      </top>
      <bottom style="medium">
        <color indexed="64"/>
      </bottom>
      <diagonal/>
    </border>
    <border>
      <left style="thin">
        <color rgb="FF000000"/>
      </left>
      <right style="thin">
        <color rgb="FF000000"/>
      </right>
      <top/>
      <bottom style="medium">
        <color indexed="64"/>
      </bottom>
      <diagonal/>
    </border>
    <border>
      <left style="thin">
        <color indexed="64"/>
      </left>
      <right style="thin">
        <color rgb="FF000000"/>
      </right>
      <top/>
      <bottom style="medium">
        <color indexed="64"/>
      </bottom>
      <diagonal/>
    </border>
    <border>
      <left style="thin">
        <color rgb="FF000000"/>
      </left>
      <right style="thin">
        <color indexed="64"/>
      </right>
      <top/>
      <bottom style="medium">
        <color indexed="64"/>
      </bottom>
      <diagonal/>
    </border>
    <border>
      <left style="medium">
        <color indexed="64"/>
      </left>
      <right style="thin">
        <color rgb="FF000000"/>
      </right>
      <top/>
      <bottom style="medium">
        <color indexed="64"/>
      </bottom>
      <diagonal/>
    </border>
    <border>
      <left/>
      <right style="medium">
        <color indexed="64"/>
      </right>
      <top/>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indexed="64"/>
      </top>
      <bottom/>
      <diagonal/>
    </border>
    <border>
      <left style="medium">
        <color indexed="64"/>
      </left>
      <right style="thin">
        <color rgb="FF000000"/>
      </right>
      <top/>
      <bottom style="thin">
        <color indexed="64"/>
      </bottom>
      <diagonal/>
    </border>
    <border>
      <left style="medium">
        <color indexed="64"/>
      </left>
      <right style="thin">
        <color rgb="FF000000"/>
      </right>
      <top/>
      <bottom/>
      <diagonal/>
    </border>
    <border>
      <left style="thin">
        <color rgb="FF000000"/>
      </left>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style="medium">
        <color indexed="64"/>
      </top>
      <bottom style="thin">
        <color rgb="FF000000"/>
      </bottom>
      <diagonal/>
    </border>
    <border>
      <left/>
      <right/>
      <top/>
      <bottom style="medium">
        <color indexed="64"/>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thin">
        <color indexed="64"/>
      </right>
      <top style="thin">
        <color rgb="FF000000"/>
      </top>
      <bottom style="thin">
        <color indexed="64"/>
      </bottom>
      <diagonal/>
    </border>
  </borders>
  <cellStyleXfs count="6">
    <xf numFmtId="0" fontId="0" fillId="0" borderId="0"/>
    <xf numFmtId="0" fontId="8" fillId="0" borderId="0"/>
    <xf numFmtId="9" fontId="9" fillId="0" borderId="0" applyFont="0" applyFill="0" applyBorder="0" applyAlignment="0" applyProtection="0"/>
    <xf numFmtId="0" fontId="49" fillId="0" borderId="0" applyNumberFormat="0" applyFill="0" applyBorder="0" applyAlignment="0" applyProtection="0"/>
    <xf numFmtId="0" fontId="42" fillId="0" borderId="0"/>
    <xf numFmtId="0" fontId="61" fillId="0" borderId="0"/>
  </cellStyleXfs>
  <cellXfs count="820">
    <xf numFmtId="0" fontId="0" fillId="0" borderId="0" xfId="0"/>
    <xf numFmtId="0" fontId="1" fillId="0" borderId="0" xfId="0" applyFont="1"/>
    <xf numFmtId="0" fontId="1" fillId="0" borderId="0" xfId="0" applyFont="1" applyAlignment="1">
      <alignment vertical="center" wrapText="1"/>
    </xf>
    <xf numFmtId="0" fontId="1" fillId="0" borderId="0" xfId="0" applyFont="1" applyAlignment="1">
      <alignment vertical="center"/>
    </xf>
    <xf numFmtId="0" fontId="2" fillId="0" borderId="0" xfId="0" applyFont="1"/>
    <xf numFmtId="0" fontId="2" fillId="0" borderId="2" xfId="0" applyFont="1" applyBorder="1"/>
    <xf numFmtId="0" fontId="3" fillId="6" borderId="5" xfId="0" applyFont="1" applyFill="1" applyBorder="1" applyAlignment="1">
      <alignment vertical="center"/>
    </xf>
    <xf numFmtId="0" fontId="4" fillId="6" borderId="6" xfId="0" applyFont="1" applyFill="1" applyBorder="1" applyAlignment="1">
      <alignment vertical="center" wrapText="1"/>
    </xf>
    <xf numFmtId="0" fontId="4" fillId="6" borderId="7" xfId="0" applyFont="1" applyFill="1" applyBorder="1" applyAlignment="1">
      <alignment vertical="center" wrapText="1"/>
    </xf>
    <xf numFmtId="0" fontId="3" fillId="6" borderId="6" xfId="0" applyFont="1" applyFill="1" applyBorder="1" applyAlignment="1">
      <alignment vertical="center"/>
    </xf>
    <xf numFmtId="0" fontId="3" fillId="6" borderId="7" xfId="0" applyFont="1" applyFill="1" applyBorder="1" applyAlignment="1">
      <alignment vertical="center"/>
    </xf>
    <xf numFmtId="0" fontId="5" fillId="0" borderId="0" xfId="0" applyFont="1"/>
    <xf numFmtId="0" fontId="0" fillId="7" borderId="0" xfId="0" applyFill="1"/>
    <xf numFmtId="0" fontId="0" fillId="8" borderId="0" xfId="0" applyFill="1"/>
    <xf numFmtId="0" fontId="1" fillId="0" borderId="0" xfId="0" applyFont="1" applyAlignment="1">
      <alignment horizontal="center" vertical="center" wrapText="1"/>
    </xf>
    <xf numFmtId="0" fontId="2"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xf>
    <xf numFmtId="9" fontId="1" fillId="0" borderId="0" xfId="0" applyNumberFormat="1" applyFont="1" applyAlignment="1">
      <alignment horizontal="center" vertical="center" wrapText="1"/>
    </xf>
    <xf numFmtId="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7" fillId="0" borderId="2" xfId="0" applyFont="1" applyFill="1" applyBorder="1" applyAlignment="1">
      <alignment vertical="center" wrapText="1"/>
    </xf>
    <xf numFmtId="0" fontId="6" fillId="9" borderId="11" xfId="1" applyFont="1" applyFill="1" applyBorder="1" applyAlignment="1">
      <alignment vertical="center" wrapText="1"/>
    </xf>
    <xf numFmtId="0" fontId="6" fillId="9" borderId="12" xfId="1" applyFont="1" applyFill="1" applyBorder="1" applyAlignment="1">
      <alignment vertical="center" wrapText="1"/>
    </xf>
    <xf numFmtId="0" fontId="6" fillId="9" borderId="11" xfId="1" applyFont="1" applyFill="1" applyBorder="1" applyAlignment="1">
      <alignment horizontal="center" vertical="center" wrapText="1"/>
    </xf>
    <xf numFmtId="0" fontId="6" fillId="9" borderId="13" xfId="1" applyFont="1" applyFill="1" applyBorder="1" applyAlignment="1">
      <alignment vertical="center" wrapText="1"/>
    </xf>
    <xf numFmtId="0" fontId="6" fillId="0" borderId="2" xfId="0" applyFont="1" applyFill="1" applyBorder="1" applyAlignment="1">
      <alignment vertical="center" wrapText="1"/>
    </xf>
    <xf numFmtId="0" fontId="2" fillId="0" borderId="0" xfId="0" applyFont="1" applyFill="1" applyBorder="1"/>
    <xf numFmtId="0" fontId="1" fillId="0" borderId="0" xfId="0" applyFont="1" applyFill="1"/>
    <xf numFmtId="0" fontId="1" fillId="8" borderId="2" xfId="0" applyFont="1" applyFill="1" applyBorder="1" applyAlignment="1">
      <alignment horizontal="center" wrapText="1"/>
    </xf>
    <xf numFmtId="164" fontId="1" fillId="8" borderId="3" xfId="0" applyNumberFormat="1" applyFont="1" applyFill="1" applyBorder="1" applyAlignment="1">
      <alignment horizontal="center" vertical="center" wrapText="1"/>
    </xf>
    <xf numFmtId="0" fontId="3" fillId="10" borderId="1" xfId="0" applyFont="1" applyFill="1" applyBorder="1" applyAlignment="1">
      <alignment horizontal="center" vertical="center" wrapText="1"/>
    </xf>
    <xf numFmtId="0" fontId="2" fillId="0" borderId="0" xfId="0" applyFont="1" applyBorder="1"/>
    <xf numFmtId="0" fontId="1" fillId="0" borderId="0" xfId="0" applyFont="1" applyAlignment="1"/>
    <xf numFmtId="0" fontId="1" fillId="0" borderId="0" xfId="0" applyFont="1" applyBorder="1"/>
    <xf numFmtId="9" fontId="1" fillId="0" borderId="0" xfId="0" applyNumberFormat="1" applyFont="1" applyAlignment="1">
      <alignment horizontal="center"/>
    </xf>
    <xf numFmtId="9" fontId="2" fillId="0" borderId="0" xfId="0" applyNumberFormat="1" applyFont="1" applyAlignment="1">
      <alignment horizontal="center"/>
    </xf>
    <xf numFmtId="9" fontId="1" fillId="0" borderId="0" xfId="0" applyNumberFormat="1" applyFont="1" applyAlignment="1">
      <alignment horizontal="center" vertical="center"/>
    </xf>
    <xf numFmtId="9" fontId="1" fillId="0" borderId="12" xfId="0" applyNumberFormat="1" applyFont="1" applyBorder="1" applyAlignment="1">
      <alignment horizontal="center"/>
    </xf>
    <xf numFmtId="0" fontId="1" fillId="0" borderId="12" xfId="0" applyFont="1" applyBorder="1" applyAlignment="1">
      <alignment horizontal="center"/>
    </xf>
    <xf numFmtId="0" fontId="10" fillId="0" borderId="0" xfId="0" applyFont="1"/>
    <xf numFmtId="0" fontId="0" fillId="0" borderId="0" xfId="0" applyAlignment="1">
      <alignment horizontal="left"/>
    </xf>
    <xf numFmtId="0" fontId="0" fillId="0" borderId="0" xfId="0" applyFill="1" applyAlignment="1">
      <alignment horizontal="left"/>
    </xf>
    <xf numFmtId="0" fontId="10" fillId="0" borderId="12" xfId="0" applyFont="1" applyBorder="1"/>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6" fillId="0" borderId="0" xfId="0" applyFont="1" applyFill="1" applyBorder="1" applyAlignment="1">
      <alignment vertical="center" wrapText="1"/>
    </xf>
    <xf numFmtId="0" fontId="3" fillId="6" borderId="6" xfId="0" applyFont="1" applyFill="1" applyBorder="1" applyAlignment="1">
      <alignment vertical="center" wrapText="1"/>
    </xf>
    <xf numFmtId="0" fontId="7" fillId="0" borderId="2" xfId="0" applyFont="1" applyFill="1" applyBorder="1" applyAlignment="1">
      <alignment horizontal="center" vertical="center" wrapText="1"/>
    </xf>
    <xf numFmtId="0" fontId="1" fillId="0" borderId="10" xfId="0" applyFont="1" applyFill="1" applyBorder="1" applyAlignment="1">
      <alignment vertical="center" wrapText="1"/>
    </xf>
    <xf numFmtId="0" fontId="1" fillId="0" borderId="13" xfId="0" applyFont="1" applyFill="1" applyBorder="1" applyAlignment="1">
      <alignment vertical="center" wrapText="1"/>
    </xf>
    <xf numFmtId="0" fontId="2" fillId="0" borderId="1" xfId="0" applyFont="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 fillId="0" borderId="1" xfId="0" applyFont="1" applyFill="1" applyBorder="1" applyAlignment="1">
      <alignment vertical="center" wrapText="1"/>
    </xf>
    <xf numFmtId="0" fontId="3" fillId="6" borderId="12" xfId="0" applyFont="1" applyFill="1" applyBorder="1" applyAlignment="1">
      <alignment vertical="center"/>
    </xf>
    <xf numFmtId="0" fontId="11" fillId="11" borderId="1" xfId="0" applyFont="1" applyFill="1" applyBorder="1" applyAlignment="1">
      <alignment vertical="center" wrapText="1"/>
    </xf>
    <xf numFmtId="0" fontId="13" fillId="9" borderId="1" xfId="0" applyFont="1" applyFill="1" applyBorder="1" applyAlignment="1">
      <alignment vertical="center" wrapText="1"/>
    </xf>
    <xf numFmtId="0" fontId="11" fillId="0" borderId="1" xfId="0" applyFont="1" applyBorder="1" applyAlignment="1">
      <alignment vertical="center" wrapText="1"/>
    </xf>
    <xf numFmtId="0" fontId="11" fillId="12" borderId="1" xfId="0" applyFont="1" applyFill="1" applyBorder="1" applyAlignment="1">
      <alignment vertical="center" wrapText="1"/>
    </xf>
    <xf numFmtId="0" fontId="12" fillId="11" borderId="1" xfId="0" applyFont="1" applyFill="1" applyBorder="1" applyAlignment="1">
      <alignment vertical="center" wrapText="1"/>
    </xf>
    <xf numFmtId="0" fontId="1" fillId="0" borderId="1" xfId="0" applyFont="1" applyBorder="1" applyAlignment="1">
      <alignment vertical="center" wrapText="1"/>
    </xf>
    <xf numFmtId="0" fontId="0" fillId="3" borderId="0" xfId="0" applyFill="1" applyAlignment="1">
      <alignment vertical="top" wrapText="1"/>
    </xf>
    <xf numFmtId="165" fontId="2" fillId="0" borderId="12" xfId="0" applyNumberFormat="1" applyFont="1" applyBorder="1" applyAlignment="1">
      <alignment vertical="center"/>
    </xf>
    <xf numFmtId="0" fontId="2" fillId="0" borderId="9" xfId="0" applyFont="1" applyBorder="1" applyAlignment="1">
      <alignment vertical="center" wrapText="1"/>
    </xf>
    <xf numFmtId="0" fontId="2" fillId="0" borderId="11" xfId="0" applyFont="1" applyBorder="1" applyAlignment="1">
      <alignment vertical="center" wrapText="1"/>
    </xf>
    <xf numFmtId="165" fontId="2" fillId="0" borderId="8" xfId="0" applyNumberFormat="1" applyFont="1" applyBorder="1" applyAlignment="1">
      <alignment vertical="center" wrapText="1"/>
    </xf>
    <xf numFmtId="165" fontId="2" fillId="0" borderId="0" xfId="0" applyNumberFormat="1" applyFont="1" applyBorder="1" applyAlignment="1">
      <alignment vertical="center" wrapText="1"/>
    </xf>
    <xf numFmtId="0" fontId="15" fillId="0" borderId="0" xfId="0" applyFont="1"/>
    <xf numFmtId="0" fontId="7" fillId="0" borderId="15" xfId="0" applyFont="1" applyFill="1" applyBorder="1" applyAlignment="1">
      <alignment vertical="center" wrapText="1"/>
    </xf>
    <xf numFmtId="0" fontId="3" fillId="6" borderId="11" xfId="0" applyFont="1" applyFill="1" applyBorder="1" applyAlignment="1">
      <alignment vertical="center"/>
    </xf>
    <xf numFmtId="0" fontId="3" fillId="6" borderId="13" xfId="0" applyFont="1" applyFill="1" applyBorder="1" applyAlignment="1">
      <alignment vertical="center"/>
    </xf>
    <xf numFmtId="0" fontId="1" fillId="0" borderId="16" xfId="0" applyFont="1" applyFill="1" applyBorder="1" applyAlignment="1">
      <alignment vertical="center" wrapText="1"/>
    </xf>
    <xf numFmtId="0" fontId="0" fillId="0" borderId="16" xfId="0" applyBorder="1"/>
    <xf numFmtId="0" fontId="1" fillId="0" borderId="16" xfId="0" applyFont="1" applyBorder="1" applyAlignment="1">
      <alignment vertical="center"/>
    </xf>
    <xf numFmtId="0" fontId="1" fillId="0" borderId="16" xfId="0" applyFont="1" applyBorder="1" applyAlignment="1">
      <alignment vertical="center" wrapText="1"/>
    </xf>
    <xf numFmtId="0" fontId="1" fillId="12" borderId="16" xfId="0" applyFont="1" applyFill="1" applyBorder="1" applyAlignment="1">
      <alignment vertical="center" wrapText="1"/>
    </xf>
    <xf numFmtId="0" fontId="6" fillId="12" borderId="16" xfId="0" applyFont="1" applyFill="1" applyBorder="1" applyAlignment="1">
      <alignment vertical="center" wrapText="1"/>
    </xf>
    <xf numFmtId="0" fontId="1" fillId="12" borderId="0" xfId="0" applyFont="1" applyFill="1" applyAlignment="1">
      <alignment vertical="center" wrapText="1"/>
    </xf>
    <xf numFmtId="0" fontId="3" fillId="6" borderId="16" xfId="0" applyFont="1" applyFill="1" applyBorder="1" applyAlignment="1">
      <alignment vertical="center"/>
    </xf>
    <xf numFmtId="0" fontId="3" fillId="6" borderId="16" xfId="0" applyFont="1" applyFill="1" applyBorder="1" applyAlignment="1">
      <alignment vertical="center" wrapText="1"/>
    </xf>
    <xf numFmtId="0" fontId="3" fillId="14" borderId="16" xfId="0" applyFont="1" applyFill="1" applyBorder="1" applyAlignment="1">
      <alignment vertical="center"/>
    </xf>
    <xf numFmtId="0" fontId="3" fillId="6" borderId="16" xfId="0" applyFont="1" applyFill="1" applyBorder="1" applyAlignment="1">
      <alignment horizontal="left" vertical="center" wrapText="1"/>
    </xf>
    <xf numFmtId="0" fontId="1" fillId="17" borderId="16" xfId="0" applyFont="1" applyFill="1" applyBorder="1" applyAlignment="1">
      <alignment vertical="center" wrapText="1"/>
    </xf>
    <xf numFmtId="0" fontId="4" fillId="17" borderId="0" xfId="0" applyFont="1" applyFill="1" applyAlignment="1">
      <alignment vertical="center"/>
    </xf>
    <xf numFmtId="0" fontId="1" fillId="18" borderId="16" xfId="0" applyFont="1" applyFill="1" applyBorder="1" applyAlignment="1">
      <alignment vertical="center" wrapText="1"/>
    </xf>
    <xf numFmtId="0" fontId="4" fillId="18" borderId="0" xfId="0" applyFont="1" applyFill="1" applyAlignment="1">
      <alignment vertical="center"/>
    </xf>
    <xf numFmtId="0" fontId="4" fillId="18" borderId="0" xfId="0" applyFont="1" applyFill="1" applyAlignment="1">
      <alignment vertical="center" wrapText="1"/>
    </xf>
    <xf numFmtId="0" fontId="1" fillId="19" borderId="16" xfId="0" applyFont="1" applyFill="1" applyBorder="1" applyAlignment="1">
      <alignment vertical="center" wrapText="1"/>
    </xf>
    <xf numFmtId="0" fontId="4" fillId="19" borderId="0" xfId="0" applyFont="1" applyFill="1" applyAlignment="1">
      <alignment vertical="center"/>
    </xf>
    <xf numFmtId="0" fontId="17" fillId="0" borderId="19" xfId="0" applyFont="1" applyBorder="1" applyAlignment="1">
      <alignment horizontal="left" vertical="center" wrapText="1"/>
    </xf>
    <xf numFmtId="0" fontId="6" fillId="0" borderId="1" xfId="0" applyFont="1" applyBorder="1" applyAlignment="1">
      <alignment vertical="center" wrapText="1"/>
    </xf>
    <xf numFmtId="0" fontId="1" fillId="0" borderId="16" xfId="0" applyFont="1" applyBorder="1" applyAlignment="1">
      <alignment horizontal="center" vertical="center"/>
    </xf>
    <xf numFmtId="0" fontId="1" fillId="0" borderId="16" xfId="0" applyFont="1" applyBorder="1"/>
    <xf numFmtId="0" fontId="3" fillId="13" borderId="16" xfId="0" applyFont="1" applyFill="1" applyBorder="1" applyAlignment="1">
      <alignment vertical="center" wrapText="1"/>
    </xf>
    <xf numFmtId="0" fontId="3" fillId="13" borderId="16" xfId="0" applyFont="1" applyFill="1" applyBorder="1" applyAlignment="1">
      <alignment vertical="center"/>
    </xf>
    <xf numFmtId="0" fontId="1" fillId="0" borderId="0" xfId="0" applyFont="1" applyAlignment="1">
      <alignment horizontal="center"/>
    </xf>
    <xf numFmtId="0" fontId="1" fillId="15" borderId="16" xfId="0" applyFont="1" applyFill="1" applyBorder="1" applyAlignment="1">
      <alignment vertical="center" wrapText="1"/>
    </xf>
    <xf numFmtId="0" fontId="3" fillId="13" borderId="16" xfId="0" applyFont="1" applyFill="1" applyBorder="1" applyAlignment="1">
      <alignment horizontal="left" vertical="center" wrapText="1"/>
    </xf>
    <xf numFmtId="0" fontId="1" fillId="0" borderId="16" xfId="0" applyFont="1" applyBorder="1" applyAlignment="1">
      <alignment horizontal="left" vertical="center"/>
    </xf>
    <xf numFmtId="0" fontId="3" fillId="13" borderId="16" xfId="0" applyFont="1" applyFill="1" applyBorder="1" applyAlignment="1">
      <alignment horizontal="left" vertical="center"/>
    </xf>
    <xf numFmtId="0" fontId="1" fillId="0" borderId="16" xfId="0" applyFont="1" applyBorder="1" applyAlignment="1">
      <alignment horizontal="left"/>
    </xf>
    <xf numFmtId="0" fontId="1" fillId="0" borderId="17" xfId="0" applyFont="1" applyBorder="1" applyAlignment="1">
      <alignment horizontal="left" vertical="center" wrapText="1"/>
    </xf>
    <xf numFmtId="49" fontId="0" fillId="12" borderId="1" xfId="0" applyNumberFormat="1" applyFill="1" applyBorder="1" applyAlignment="1">
      <alignment vertical="top" wrapText="1"/>
    </xf>
    <xf numFmtId="49" fontId="0" fillId="0" borderId="1" xfId="0" applyNumberFormat="1" applyBorder="1" applyAlignment="1">
      <alignment vertical="top" wrapText="1"/>
    </xf>
    <xf numFmtId="0" fontId="1" fillId="12" borderId="21" xfId="0" applyFont="1" applyFill="1" applyBorder="1" applyAlignment="1">
      <alignment vertical="center" wrapText="1"/>
    </xf>
    <xf numFmtId="0" fontId="1" fillId="0" borderId="22" xfId="0" applyFont="1" applyBorder="1" applyAlignment="1">
      <alignment vertical="center" wrapText="1"/>
    </xf>
    <xf numFmtId="49" fontId="0" fillId="12" borderId="24" xfId="0" applyNumberFormat="1" applyFill="1" applyBorder="1" applyAlignment="1">
      <alignment vertical="top" wrapText="1"/>
    </xf>
    <xf numFmtId="0" fontId="0" fillId="0" borderId="0" xfId="0" applyAlignment="1">
      <alignment vertical="center"/>
    </xf>
    <xf numFmtId="0" fontId="0" fillId="0" borderId="16" xfId="0" applyBorder="1" applyAlignment="1">
      <alignment vertical="center"/>
    </xf>
    <xf numFmtId="0" fontId="0" fillId="0" borderId="16" xfId="0" applyBorder="1" applyAlignment="1">
      <alignment vertical="center" wrapText="1"/>
    </xf>
    <xf numFmtId="0" fontId="0" fillId="12" borderId="16" xfId="0" applyFill="1" applyBorder="1" applyAlignment="1">
      <alignment vertical="center"/>
    </xf>
    <xf numFmtId="0" fontId="0" fillId="0" borderId="1" xfId="0" applyBorder="1" applyAlignment="1">
      <alignment horizontal="left" vertical="center" wrapText="1"/>
    </xf>
    <xf numFmtId="0" fontId="0" fillId="0" borderId="7" xfId="0" applyBorder="1" applyAlignment="1">
      <alignment vertical="center" wrapText="1"/>
    </xf>
    <xf numFmtId="0" fontId="0" fillId="12" borderId="5" xfId="0" applyFill="1" applyBorder="1" applyAlignment="1">
      <alignment horizontal="left" vertical="center" wrapText="1"/>
    </xf>
    <xf numFmtId="0" fontId="0" fillId="0" borderId="5" xfId="0" applyBorder="1" applyAlignment="1">
      <alignment horizontal="left" vertical="center" wrapText="1"/>
    </xf>
    <xf numFmtId="0" fontId="18" fillId="12" borderId="5" xfId="0" applyFont="1" applyFill="1" applyBorder="1" applyAlignment="1">
      <alignment horizontal="left" vertical="center" wrapText="1"/>
    </xf>
    <xf numFmtId="0" fontId="3" fillId="6" borderId="9" xfId="0" applyFont="1" applyFill="1" applyBorder="1" applyAlignment="1">
      <alignment vertical="center"/>
    </xf>
    <xf numFmtId="0" fontId="3" fillId="6" borderId="10" xfId="0" applyFont="1" applyFill="1" applyBorder="1" applyAlignment="1">
      <alignment vertical="center"/>
    </xf>
    <xf numFmtId="0" fontId="3" fillId="6" borderId="0" xfId="0" applyFont="1" applyFill="1" applyBorder="1" applyAlignment="1">
      <alignment vertical="center"/>
    </xf>
    <xf numFmtId="0" fontId="0" fillId="12" borderId="16" xfId="0" applyFill="1" applyBorder="1" applyAlignment="1">
      <alignment vertical="center" wrapText="1"/>
    </xf>
    <xf numFmtId="0" fontId="0" fillId="21" borderId="16" xfId="0" applyFill="1" applyBorder="1" applyAlignment="1">
      <alignment vertical="center"/>
    </xf>
    <xf numFmtId="49" fontId="0" fillId="0" borderId="16" xfId="0" applyNumberFormat="1" applyBorder="1" applyAlignment="1">
      <alignment vertical="center" wrapText="1"/>
    </xf>
    <xf numFmtId="0" fontId="18" fillId="12" borderId="16" xfId="0" applyFont="1" applyFill="1" applyBorder="1" applyAlignment="1">
      <alignment vertical="center"/>
    </xf>
    <xf numFmtId="0" fontId="0" fillId="21" borderId="1" xfId="0" applyFill="1" applyBorder="1" applyAlignment="1">
      <alignment horizontal="left" vertical="center"/>
    </xf>
    <xf numFmtId="0" fontId="0" fillId="12" borderId="16" xfId="0" applyFill="1" applyBorder="1" applyAlignment="1">
      <alignment horizontal="left" vertical="center"/>
    </xf>
    <xf numFmtId="0" fontId="0" fillId="0" borderId="7" xfId="0" applyBorder="1" applyAlignment="1">
      <alignment horizontal="left" vertical="center" wrapText="1"/>
    </xf>
    <xf numFmtId="49" fontId="0" fillId="0" borderId="1" xfId="0" applyNumberFormat="1" applyBorder="1" applyAlignment="1">
      <alignment horizontal="left" vertical="center" wrapText="1"/>
    </xf>
    <xf numFmtId="0" fontId="0" fillId="12" borderId="7" xfId="0" applyFill="1" applyBorder="1" applyAlignment="1">
      <alignment vertical="center" wrapText="1"/>
    </xf>
    <xf numFmtId="0" fontId="0" fillId="12" borderId="0" xfId="0" applyFill="1"/>
    <xf numFmtId="0" fontId="1" fillId="12" borderId="0" xfId="0" applyFont="1" applyFill="1" applyAlignment="1">
      <alignment vertical="center"/>
    </xf>
    <xf numFmtId="0" fontId="0" fillId="12" borderId="0" xfId="0" applyFill="1" applyAlignment="1">
      <alignment horizontal="left" vertical="center"/>
    </xf>
    <xf numFmtId="0" fontId="0" fillId="12" borderId="0" xfId="0" applyFill="1" applyAlignment="1">
      <alignment vertical="center"/>
    </xf>
    <xf numFmtId="0" fontId="18" fillId="12" borderId="0" xfId="0" applyFont="1" applyFill="1" applyAlignment="1">
      <alignment vertical="center"/>
    </xf>
    <xf numFmtId="0" fontId="0" fillId="0" borderId="27" xfId="0" applyBorder="1" applyAlignment="1">
      <alignment vertical="center"/>
    </xf>
    <xf numFmtId="0" fontId="0" fillId="12" borderId="27" xfId="0" applyFill="1" applyBorder="1" applyAlignment="1">
      <alignment vertical="center" wrapText="1"/>
    </xf>
    <xf numFmtId="0" fontId="1" fillId="13" borderId="26" xfId="0" applyFont="1" applyFill="1" applyBorder="1" applyAlignment="1">
      <alignment vertical="center" wrapText="1"/>
    </xf>
    <xf numFmtId="0" fontId="1" fillId="0" borderId="26" xfId="0" applyFont="1" applyFill="1" applyBorder="1" applyAlignment="1">
      <alignment vertical="center" wrapText="1"/>
    </xf>
    <xf numFmtId="0" fontId="1" fillId="15" borderId="26" xfId="0" applyFont="1" applyFill="1" applyBorder="1" applyAlignment="1">
      <alignment vertical="center" wrapText="1"/>
    </xf>
    <xf numFmtId="0" fontId="0" fillId="12" borderId="26" xfId="0" applyFill="1" applyBorder="1" applyAlignment="1">
      <alignment vertical="center" wrapText="1"/>
    </xf>
    <xf numFmtId="0" fontId="0" fillId="12" borderId="18" xfId="0" applyFill="1" applyBorder="1" applyAlignment="1">
      <alignment vertical="center"/>
    </xf>
    <xf numFmtId="0" fontId="0" fillId="0" borderId="20" xfId="0" applyBorder="1" applyAlignment="1">
      <alignment vertical="center"/>
    </xf>
    <xf numFmtId="0" fontId="0" fillId="0" borderId="28" xfId="0" applyBorder="1" applyAlignment="1">
      <alignment vertical="center" wrapText="1"/>
    </xf>
    <xf numFmtId="0" fontId="0" fillId="0" borderId="26" xfId="0" applyBorder="1" applyAlignment="1">
      <alignment vertical="center" wrapText="1"/>
    </xf>
    <xf numFmtId="0" fontId="0" fillId="12" borderId="21" xfId="0" applyFill="1" applyBorder="1" applyAlignment="1">
      <alignment vertical="center"/>
    </xf>
    <xf numFmtId="0" fontId="0" fillId="12" borderId="28" xfId="0" applyFill="1" applyBorder="1" applyAlignment="1">
      <alignment vertical="center" wrapText="1"/>
    </xf>
    <xf numFmtId="0" fontId="1" fillId="12" borderId="16" xfId="0" applyFont="1" applyFill="1" applyBorder="1" applyAlignment="1">
      <alignment horizontal="center" vertical="center"/>
    </xf>
    <xf numFmtId="0" fontId="1" fillId="0" borderId="29" xfId="0" applyFont="1" applyBorder="1" applyAlignment="1">
      <alignment horizontal="left" vertical="center" wrapText="1"/>
    </xf>
    <xf numFmtId="0" fontId="1" fillId="0" borderId="20" xfId="0" applyFont="1" applyBorder="1" applyAlignment="1">
      <alignment horizontal="left" vertical="center" wrapText="1"/>
    </xf>
    <xf numFmtId="0" fontId="1" fillId="0" borderId="30" xfId="0" applyFont="1" applyBorder="1" applyAlignment="1">
      <alignment vertical="center" wrapText="1"/>
    </xf>
    <xf numFmtId="0" fontId="1" fillId="12" borderId="31" xfId="0" applyFont="1" applyFill="1" applyBorder="1" applyAlignment="1">
      <alignment vertical="center" wrapText="1"/>
    </xf>
    <xf numFmtId="0" fontId="0" fillId="0" borderId="18" xfId="0" applyBorder="1" applyAlignment="1">
      <alignment vertical="center"/>
    </xf>
    <xf numFmtId="0" fontId="0" fillId="0" borderId="32" xfId="0" applyBorder="1" applyAlignment="1">
      <alignment vertical="center"/>
    </xf>
    <xf numFmtId="0" fontId="3" fillId="12" borderId="12" xfId="0" applyFont="1" applyFill="1" applyBorder="1" applyAlignment="1">
      <alignment vertical="center"/>
    </xf>
    <xf numFmtId="0" fontId="0" fillId="12" borderId="26" xfId="0" applyFill="1" applyBorder="1" applyAlignment="1">
      <alignment vertical="center"/>
    </xf>
    <xf numFmtId="0" fontId="1" fillId="12" borderId="16" xfId="0" applyFont="1" applyFill="1" applyBorder="1" applyAlignment="1">
      <alignment vertical="center"/>
    </xf>
    <xf numFmtId="0" fontId="18" fillId="12" borderId="7" xfId="0" applyFont="1" applyFill="1" applyBorder="1" applyAlignment="1">
      <alignment vertical="center" wrapText="1"/>
    </xf>
    <xf numFmtId="0" fontId="1" fillId="12" borderId="27" xfId="0" applyFont="1" applyFill="1" applyBorder="1" applyAlignment="1">
      <alignment vertical="center" wrapText="1"/>
    </xf>
    <xf numFmtId="0" fontId="1" fillId="12" borderId="26" xfId="0" applyFont="1" applyFill="1" applyBorder="1" applyAlignment="1">
      <alignment vertical="center" wrapText="1"/>
    </xf>
    <xf numFmtId="0" fontId="1" fillId="12" borderId="18" xfId="0" applyFont="1" applyFill="1" applyBorder="1" applyAlignment="1">
      <alignment vertical="center" wrapText="1"/>
    </xf>
    <xf numFmtId="0" fontId="1" fillId="12" borderId="1" xfId="0" applyFont="1" applyFill="1" applyBorder="1" applyAlignment="1">
      <alignment vertical="center" wrapText="1"/>
    </xf>
    <xf numFmtId="0" fontId="1" fillId="16" borderId="16" xfId="0" applyFont="1" applyFill="1" applyBorder="1" applyAlignment="1">
      <alignment vertical="center" wrapText="1"/>
    </xf>
    <xf numFmtId="9" fontId="0" fillId="0" borderId="16" xfId="0" applyNumberFormat="1" applyBorder="1" applyAlignment="1">
      <alignment vertical="center"/>
    </xf>
    <xf numFmtId="0" fontId="4" fillId="0" borderId="0" xfId="0" applyFont="1" applyFill="1" applyAlignment="1">
      <alignment vertical="center"/>
    </xf>
    <xf numFmtId="0" fontId="1" fillId="0" borderId="0" xfId="0" applyFont="1" applyFill="1" applyAlignment="1">
      <alignment vertical="center" wrapText="1"/>
    </xf>
    <xf numFmtId="0" fontId="1" fillId="19" borderId="21" xfId="0" applyFont="1" applyFill="1" applyBorder="1" applyAlignment="1">
      <alignment vertical="center" wrapText="1"/>
    </xf>
    <xf numFmtId="0" fontId="1" fillId="17" borderId="16" xfId="0" quotePrefix="1" applyFont="1" applyFill="1" applyBorder="1" applyAlignment="1">
      <alignment vertical="center" wrapText="1"/>
    </xf>
    <xf numFmtId="0" fontId="1" fillId="8" borderId="16" xfId="0" applyFont="1" applyFill="1" applyBorder="1" applyAlignment="1">
      <alignment vertical="center" wrapText="1"/>
    </xf>
    <xf numFmtId="0" fontId="1" fillId="8" borderId="16" xfId="0" quotePrefix="1" applyFont="1" applyFill="1" applyBorder="1" applyAlignment="1">
      <alignment vertical="center" wrapText="1"/>
    </xf>
    <xf numFmtId="0" fontId="1" fillId="12" borderId="0" xfId="0" applyFont="1" applyFill="1" applyBorder="1" applyAlignment="1">
      <alignment vertical="center" wrapText="1"/>
    </xf>
    <xf numFmtId="0" fontId="1" fillId="8" borderId="27" xfId="0" applyFont="1" applyFill="1" applyBorder="1" applyAlignment="1">
      <alignment vertical="center" wrapText="1"/>
    </xf>
    <xf numFmtId="0" fontId="1" fillId="8" borderId="18" xfId="0" applyFont="1" applyFill="1" applyBorder="1" applyAlignment="1">
      <alignment vertical="center" wrapText="1"/>
    </xf>
    <xf numFmtId="0" fontId="1" fillId="9" borderId="16" xfId="0" applyFont="1" applyFill="1" applyBorder="1" applyAlignment="1">
      <alignment vertical="center" wrapText="1"/>
    </xf>
    <xf numFmtId="0" fontId="1" fillId="18" borderId="16" xfId="0" quotePrefix="1" applyFont="1" applyFill="1" applyBorder="1" applyAlignment="1">
      <alignment vertical="center" wrapText="1"/>
    </xf>
    <xf numFmtId="0" fontId="11" fillId="12" borderId="16" xfId="0" applyFont="1" applyFill="1" applyBorder="1" applyAlignment="1">
      <alignment vertical="center" wrapText="1"/>
    </xf>
    <xf numFmtId="0" fontId="11" fillId="12" borderId="16" xfId="0" quotePrefix="1" applyFont="1" applyFill="1" applyBorder="1" applyAlignment="1">
      <alignment vertical="center" wrapText="1"/>
    </xf>
    <xf numFmtId="0" fontId="3" fillId="20" borderId="16" xfId="0" applyFont="1" applyFill="1" applyBorder="1" applyAlignment="1">
      <alignment vertical="center"/>
    </xf>
    <xf numFmtId="0" fontId="3" fillId="20" borderId="16" xfId="0" applyFont="1" applyFill="1" applyBorder="1" applyAlignment="1">
      <alignment horizontal="left" vertical="center"/>
    </xf>
    <xf numFmtId="0" fontId="3" fillId="20" borderId="16" xfId="0" applyFont="1" applyFill="1" applyBorder="1" applyAlignment="1">
      <alignment horizontal="left" vertical="center" wrapText="1"/>
    </xf>
    <xf numFmtId="0" fontId="6" fillId="0" borderId="16" xfId="0" applyFont="1" applyBorder="1" applyAlignment="1">
      <alignment vertical="center" wrapText="1"/>
    </xf>
    <xf numFmtId="0" fontId="17" fillId="0" borderId="16" xfId="0" applyFont="1" applyFill="1" applyBorder="1" applyAlignment="1">
      <alignment horizontal="left" vertical="center" wrapText="1"/>
    </xf>
    <xf numFmtId="0" fontId="17" fillId="0" borderId="16" xfId="0" applyFont="1" applyFill="1" applyBorder="1" applyAlignment="1">
      <alignment vertical="center" wrapText="1"/>
    </xf>
    <xf numFmtId="0" fontId="6" fillId="0" borderId="16" xfId="0" applyFont="1" applyFill="1" applyBorder="1" applyAlignment="1">
      <alignment vertical="center" wrapText="1"/>
    </xf>
    <xf numFmtId="0" fontId="6" fillId="18" borderId="16" xfId="0" applyFont="1" applyFill="1" applyBorder="1" applyAlignment="1">
      <alignment vertical="center" wrapText="1"/>
    </xf>
    <xf numFmtId="49" fontId="1" fillId="0" borderId="16" xfId="0" applyNumberFormat="1" applyFont="1" applyBorder="1" applyAlignment="1">
      <alignment vertical="center" wrapText="1"/>
    </xf>
    <xf numFmtId="0" fontId="6" fillId="0" borderId="16" xfId="0" quotePrefix="1" applyFont="1" applyBorder="1" applyAlignment="1">
      <alignment vertical="center" wrapText="1"/>
    </xf>
    <xf numFmtId="0" fontId="6" fillId="16" borderId="16" xfId="0" applyFont="1" applyFill="1" applyBorder="1" applyAlignment="1">
      <alignment vertical="center" wrapText="1"/>
    </xf>
    <xf numFmtId="0" fontId="1" fillId="0" borderId="16" xfId="0" applyFont="1" applyBorder="1" applyAlignment="1">
      <alignment horizontal="center" wrapText="1"/>
    </xf>
    <xf numFmtId="0" fontId="0" fillId="0" borderId="16" xfId="0" applyBorder="1" applyAlignment="1">
      <alignment vertical="top" wrapText="1"/>
    </xf>
    <xf numFmtId="49" fontId="0" fillId="0" borderId="16" xfId="0" applyNumberFormat="1" applyBorder="1" applyAlignment="1">
      <alignment vertical="top" wrapText="1"/>
    </xf>
    <xf numFmtId="0" fontId="0" fillId="12" borderId="16" xfId="0" applyFill="1" applyBorder="1" applyAlignment="1">
      <alignment horizontal="left" vertical="top" wrapText="1"/>
    </xf>
    <xf numFmtId="0" fontId="0" fillId="12" borderId="16" xfId="0" applyFill="1" applyBorder="1" applyAlignment="1">
      <alignment vertical="top" wrapText="1"/>
    </xf>
    <xf numFmtId="49" fontId="0" fillId="12" borderId="16" xfId="0" applyNumberFormat="1" applyFill="1" applyBorder="1" applyAlignment="1">
      <alignment vertical="top" wrapText="1"/>
    </xf>
    <xf numFmtId="0" fontId="0" fillId="0" borderId="16" xfId="0" applyBorder="1" applyAlignment="1">
      <alignment horizontal="left" vertical="top" wrapText="1"/>
    </xf>
    <xf numFmtId="0" fontId="1" fillId="0" borderId="16" xfId="0" applyFont="1" applyFill="1" applyBorder="1" applyAlignment="1">
      <alignment horizontal="left" vertical="center" wrapText="1"/>
    </xf>
    <xf numFmtId="0" fontId="1" fillId="21" borderId="16" xfId="0" applyFont="1" applyFill="1" applyBorder="1" applyAlignment="1">
      <alignment horizontal="left" vertical="center" wrapText="1"/>
    </xf>
    <xf numFmtId="0" fontId="1" fillId="21" borderId="16" xfId="0" applyFont="1" applyFill="1" applyBorder="1" applyAlignment="1">
      <alignment vertical="center" wrapText="1"/>
    </xf>
    <xf numFmtId="0" fontId="6" fillId="21" borderId="16" xfId="0" applyFont="1" applyFill="1" applyBorder="1" applyAlignment="1">
      <alignment vertical="center" wrapText="1"/>
    </xf>
    <xf numFmtId="0" fontId="23" fillId="12" borderId="16" xfId="0" applyFont="1" applyFill="1" applyBorder="1" applyAlignment="1">
      <alignment vertical="center" wrapText="1"/>
    </xf>
    <xf numFmtId="49" fontId="1" fillId="21" borderId="16" xfId="0" applyNumberFormat="1" applyFont="1" applyFill="1" applyBorder="1" applyAlignment="1">
      <alignment vertical="center" wrapText="1"/>
    </xf>
    <xf numFmtId="0" fontId="3" fillId="20" borderId="27" xfId="0" applyFont="1" applyFill="1" applyBorder="1" applyAlignment="1">
      <alignment horizontal="left" vertical="center"/>
    </xf>
    <xf numFmtId="0" fontId="1" fillId="0" borderId="27" xfId="0" applyFont="1" applyBorder="1" applyAlignment="1">
      <alignment horizontal="left"/>
    </xf>
    <xf numFmtId="0" fontId="3" fillId="13" borderId="26" xfId="0" applyFont="1" applyFill="1" applyBorder="1" applyAlignment="1">
      <alignment horizontal="left" vertical="center" wrapText="1"/>
    </xf>
    <xf numFmtId="0" fontId="3" fillId="20" borderId="26"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6" xfId="0" applyFont="1" applyBorder="1" applyAlignment="1">
      <alignment vertical="center" wrapText="1"/>
    </xf>
    <xf numFmtId="0" fontId="6" fillId="0" borderId="26" xfId="0" applyFont="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1" fillId="0" borderId="26" xfId="0" applyFont="1" applyBorder="1" applyAlignment="1">
      <alignment horizontal="left"/>
    </xf>
    <xf numFmtId="0" fontId="3" fillId="13" borderId="1" xfId="0" applyFont="1" applyFill="1" applyBorder="1" applyAlignment="1">
      <alignment horizontal="left" vertical="center" wrapText="1"/>
    </xf>
    <xf numFmtId="0" fontId="3" fillId="20" borderId="1" xfId="0" applyFont="1" applyFill="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21" borderId="1" xfId="0" applyFont="1" applyFill="1" applyBorder="1" applyAlignment="1">
      <alignment horizontal="left" vertical="center" wrapText="1"/>
    </xf>
    <xf numFmtId="0" fontId="6" fillId="0" borderId="1" xfId="0" applyFont="1" applyBorder="1" applyAlignment="1">
      <alignment horizontal="left" vertical="center" wrapText="1"/>
    </xf>
    <xf numFmtId="0" fontId="1" fillId="0" borderId="1" xfId="0" applyFont="1" applyBorder="1" applyAlignment="1">
      <alignment horizontal="left"/>
    </xf>
    <xf numFmtId="0" fontId="3" fillId="16" borderId="16" xfId="0" applyFont="1" applyFill="1" applyBorder="1" applyAlignment="1">
      <alignment vertical="center"/>
    </xf>
    <xf numFmtId="0" fontId="3" fillId="13" borderId="27" xfId="0" applyFont="1" applyFill="1" applyBorder="1" applyAlignment="1">
      <alignment horizontal="left" vertical="center" wrapText="1"/>
    </xf>
    <xf numFmtId="0" fontId="1" fillId="21" borderId="16" xfId="0" quotePrefix="1" applyFont="1" applyFill="1" applyBorder="1" applyAlignment="1">
      <alignment vertical="center" wrapText="1"/>
    </xf>
    <xf numFmtId="0" fontId="1" fillId="0" borderId="0" xfId="0" applyFont="1" applyBorder="1" applyAlignment="1">
      <alignment horizontal="left"/>
    </xf>
    <xf numFmtId="0" fontId="1" fillId="0" borderId="18" xfId="0" applyFont="1" applyBorder="1"/>
    <xf numFmtId="0" fontId="1" fillId="0" borderId="28" xfId="0" applyFont="1" applyBorder="1" applyAlignment="1">
      <alignment horizontal="left"/>
    </xf>
    <xf numFmtId="0" fontId="1" fillId="0" borderId="3" xfId="0" applyFont="1" applyBorder="1" applyAlignment="1">
      <alignment horizontal="left"/>
    </xf>
    <xf numFmtId="0" fontId="1" fillId="0" borderId="32" xfId="0" applyFont="1" applyBorder="1" applyAlignment="1">
      <alignment horizontal="left"/>
    </xf>
    <xf numFmtId="0" fontId="1" fillId="0" borderId="18" xfId="0" applyFont="1" applyBorder="1" applyAlignment="1">
      <alignment horizontal="left"/>
    </xf>
    <xf numFmtId="0" fontId="0" fillId="12" borderId="21" xfId="0" applyFill="1" applyBorder="1" applyAlignment="1">
      <alignment vertical="top" wrapText="1"/>
    </xf>
    <xf numFmtId="0" fontId="17" fillId="0" borderId="19" xfId="0" applyFont="1" applyFill="1" applyBorder="1" applyAlignment="1">
      <alignment horizontal="left" vertical="center" wrapText="1"/>
    </xf>
    <xf numFmtId="0" fontId="17" fillId="0" borderId="16" xfId="0" applyFont="1" applyBorder="1" applyAlignment="1">
      <alignment horizontal="left" vertical="center" wrapText="1"/>
    </xf>
    <xf numFmtId="0" fontId="1" fillId="21" borderId="16" xfId="0" applyFont="1" applyFill="1" applyBorder="1" applyAlignment="1">
      <alignment horizontal="center" vertical="center"/>
    </xf>
    <xf numFmtId="0" fontId="1" fillId="16" borderId="16" xfId="0" applyFont="1" applyFill="1" applyBorder="1" applyAlignment="1">
      <alignment horizontal="center" wrapText="1"/>
    </xf>
    <xf numFmtId="0" fontId="0" fillId="16" borderId="16" xfId="0" applyFill="1" applyBorder="1" applyAlignment="1">
      <alignment vertical="top" wrapText="1"/>
    </xf>
    <xf numFmtId="0" fontId="6" fillId="16" borderId="1" xfId="0" applyFont="1" applyFill="1" applyBorder="1" applyAlignment="1">
      <alignment horizontal="left" vertical="center" wrapText="1"/>
    </xf>
    <xf numFmtId="0" fontId="6" fillId="16" borderId="16" xfId="0" applyFont="1" applyFill="1" applyBorder="1" applyAlignment="1">
      <alignment horizontal="left" vertical="center" wrapText="1"/>
    </xf>
    <xf numFmtId="0" fontId="6" fillId="16" borderId="26" xfId="0" applyFont="1" applyFill="1" applyBorder="1" applyAlignment="1">
      <alignment vertical="center" wrapText="1"/>
    </xf>
    <xf numFmtId="0" fontId="6" fillId="16" borderId="1" xfId="0" quotePrefix="1" applyFont="1" applyFill="1" applyBorder="1" applyAlignment="1">
      <alignment vertical="center" wrapText="1"/>
    </xf>
    <xf numFmtId="49" fontId="1" fillId="0" borderId="16" xfId="0" applyNumberFormat="1" applyFont="1" applyBorder="1" applyAlignment="1">
      <alignment vertical="top" wrapText="1"/>
    </xf>
    <xf numFmtId="0" fontId="1" fillId="0" borderId="16" xfId="0" applyFont="1" applyBorder="1" applyAlignment="1">
      <alignment vertical="top" wrapText="1"/>
    </xf>
    <xf numFmtId="0" fontId="1" fillId="12" borderId="1" xfId="0" applyFont="1" applyFill="1" applyBorder="1" applyAlignment="1">
      <alignment horizontal="left" vertical="top" wrapText="1"/>
    </xf>
    <xf numFmtId="0" fontId="1" fillId="12" borderId="26" xfId="0" applyFont="1" applyFill="1" applyBorder="1" applyAlignment="1">
      <alignment vertical="top" wrapText="1"/>
    </xf>
    <xf numFmtId="0" fontId="1" fillId="12" borderId="16" xfId="0" applyFont="1" applyFill="1" applyBorder="1" applyAlignment="1">
      <alignment vertical="top" wrapText="1"/>
    </xf>
    <xf numFmtId="49" fontId="1" fillId="12" borderId="16" xfId="0" applyNumberFormat="1" applyFont="1" applyFill="1" applyBorder="1" applyAlignment="1">
      <alignment vertical="top" wrapText="1"/>
    </xf>
    <xf numFmtId="0" fontId="1" fillId="16" borderId="26" xfId="0" applyFont="1" applyFill="1" applyBorder="1" applyAlignment="1">
      <alignment vertical="top" wrapText="1"/>
    </xf>
    <xf numFmtId="0" fontId="1" fillId="0" borderId="2" xfId="0" applyFont="1" applyBorder="1" applyAlignment="1">
      <alignment horizontal="left" vertical="top" wrapText="1"/>
    </xf>
    <xf numFmtId="0" fontId="1" fillId="12" borderId="21" xfId="0" applyFont="1" applyFill="1" applyBorder="1" applyAlignment="1">
      <alignment vertical="top" wrapText="1"/>
    </xf>
    <xf numFmtId="49" fontId="1" fillId="12" borderId="21" xfId="0" applyNumberFormat="1" applyFont="1" applyFill="1" applyBorder="1" applyAlignment="1">
      <alignment vertical="top" wrapText="1"/>
    </xf>
    <xf numFmtId="0" fontId="1" fillId="16" borderId="16" xfId="0" applyFont="1" applyFill="1" applyBorder="1" applyAlignment="1">
      <alignment wrapText="1"/>
    </xf>
    <xf numFmtId="0" fontId="17" fillId="0" borderId="0" xfId="0" applyFont="1"/>
    <xf numFmtId="0" fontId="1" fillId="21" borderId="26" xfId="0" applyFont="1" applyFill="1" applyBorder="1" applyAlignment="1">
      <alignment vertical="center" wrapText="1"/>
    </xf>
    <xf numFmtId="0" fontId="6" fillId="21" borderId="1" xfId="0" applyFont="1" applyFill="1" applyBorder="1" applyAlignment="1">
      <alignment horizontal="left" vertical="center" wrapText="1"/>
    </xf>
    <xf numFmtId="0" fontId="17" fillId="0" borderId="0" xfId="0" applyFont="1" applyAlignment="1">
      <alignment horizontal="left" vertical="top" wrapText="1"/>
    </xf>
    <xf numFmtId="0" fontId="17" fillId="0" borderId="43" xfId="0" applyFont="1" applyBorder="1" applyAlignment="1">
      <alignment vertical="top" wrapText="1"/>
    </xf>
    <xf numFmtId="0" fontId="17" fillId="0" borderId="42" xfId="0" applyFont="1" applyBorder="1" applyAlignment="1">
      <alignment wrapText="1"/>
    </xf>
    <xf numFmtId="0" fontId="17" fillId="0" borderId="44" xfId="0" applyFont="1" applyBorder="1" applyAlignment="1">
      <alignment wrapText="1"/>
    </xf>
    <xf numFmtId="0" fontId="17" fillId="0" borderId="44" xfId="0" applyFont="1" applyBorder="1" applyAlignment="1">
      <alignment vertical="top" wrapText="1"/>
    </xf>
    <xf numFmtId="0" fontId="17" fillId="0" borderId="0" xfId="0" applyFont="1" applyAlignment="1">
      <alignment vertical="center"/>
    </xf>
    <xf numFmtId="0" fontId="17" fillId="0" borderId="44" xfId="0" applyFont="1" applyBorder="1" applyAlignment="1">
      <alignment horizontal="left" vertical="top" wrapText="1"/>
    </xf>
    <xf numFmtId="0" fontId="17" fillId="0" borderId="44" xfId="0" applyFont="1" applyBorder="1" applyAlignment="1">
      <alignment vertical="center" wrapText="1"/>
    </xf>
    <xf numFmtId="0" fontId="17" fillId="0" borderId="44" xfId="0" applyFont="1" applyBorder="1" applyAlignment="1">
      <alignment vertical="center"/>
    </xf>
    <xf numFmtId="0" fontId="17" fillId="0" borderId="42" xfId="0" applyFont="1" applyBorder="1" applyAlignment="1">
      <alignment horizontal="left" vertical="top" wrapText="1"/>
    </xf>
    <xf numFmtId="0" fontId="6" fillId="21" borderId="21" xfId="0" quotePrefix="1" applyFont="1" applyFill="1" applyBorder="1" applyAlignment="1">
      <alignment vertical="center" wrapText="1"/>
    </xf>
    <xf numFmtId="0" fontId="1" fillId="0" borderId="44" xfId="0" applyFont="1" applyBorder="1" applyAlignment="1">
      <alignment vertical="center" wrapText="1"/>
    </xf>
    <xf numFmtId="0" fontId="17" fillId="0" borderId="42" xfId="0" applyFont="1" applyBorder="1" applyAlignment="1">
      <alignment vertical="center"/>
    </xf>
    <xf numFmtId="0" fontId="1" fillId="0" borderId="16" xfId="0" applyFont="1" applyBorder="1" applyAlignment="1">
      <alignment horizontal="left" vertical="top" wrapText="1"/>
    </xf>
    <xf numFmtId="0" fontId="17" fillId="0" borderId="43" xfId="0" applyFont="1" applyBorder="1" applyAlignment="1">
      <alignment vertical="center"/>
    </xf>
    <xf numFmtId="0" fontId="1" fillId="0" borderId="21" xfId="0" applyFont="1" applyBorder="1" applyAlignment="1">
      <alignment vertical="center" wrapText="1"/>
    </xf>
    <xf numFmtId="0" fontId="3" fillId="13" borderId="16" xfId="0" applyFont="1" applyFill="1" applyBorder="1" applyAlignment="1">
      <alignment horizontal="center" vertical="center"/>
    </xf>
    <xf numFmtId="0" fontId="3" fillId="20" borderId="16" xfId="0" applyFont="1" applyFill="1" applyBorder="1" applyAlignment="1">
      <alignment horizontal="center" vertical="center"/>
    </xf>
    <xf numFmtId="0" fontId="1" fillId="0" borderId="0" xfId="0" applyFont="1" applyBorder="1" applyAlignment="1">
      <alignment horizontal="center" vertical="center"/>
    </xf>
    <xf numFmtId="0" fontId="1" fillId="0" borderId="18" xfId="0" applyFont="1" applyBorder="1" applyAlignment="1">
      <alignment horizontal="center" vertical="center"/>
    </xf>
    <xf numFmtId="0" fontId="3" fillId="13" borderId="16" xfId="0" applyFont="1" applyFill="1" applyBorder="1" applyAlignment="1">
      <alignment horizontal="center" vertical="center" wrapText="1"/>
    </xf>
    <xf numFmtId="0" fontId="6" fillId="0" borderId="3" xfId="0" applyFont="1" applyBorder="1" applyAlignment="1">
      <alignment horizontal="center" vertical="center" wrapText="1"/>
    </xf>
    <xf numFmtId="0" fontId="1" fillId="21" borderId="16" xfId="0" applyFont="1" applyFill="1" applyBorder="1" applyAlignment="1">
      <alignment horizontal="center" vertical="center" wrapText="1"/>
    </xf>
    <xf numFmtId="0" fontId="6" fillId="21" borderId="16" xfId="0" applyFont="1" applyFill="1" applyBorder="1" applyAlignment="1">
      <alignment horizontal="center" vertical="center" wrapText="1"/>
    </xf>
    <xf numFmtId="0" fontId="6" fillId="16" borderId="27" xfId="0" applyFont="1" applyFill="1" applyBorder="1" applyAlignment="1">
      <alignment horizontal="center" vertical="center" wrapText="1"/>
    </xf>
    <xf numFmtId="0" fontId="1" fillId="12" borderId="16" xfId="0" applyFont="1" applyFill="1" applyBorder="1" applyAlignment="1">
      <alignment horizontal="center" vertical="center" wrapText="1"/>
    </xf>
    <xf numFmtId="0" fontId="17" fillId="0" borderId="45" xfId="0" applyFont="1" applyBorder="1" applyAlignment="1">
      <alignment vertical="center"/>
    </xf>
    <xf numFmtId="0" fontId="1" fillId="16" borderId="46" xfId="0" applyFont="1" applyFill="1" applyBorder="1" applyAlignment="1">
      <alignment horizontal="center"/>
    </xf>
    <xf numFmtId="0" fontId="1" fillId="16" borderId="0" xfId="0" applyFont="1" applyFill="1" applyBorder="1" applyAlignment="1">
      <alignment horizontal="left"/>
    </xf>
    <xf numFmtId="0" fontId="1" fillId="16" borderId="0" xfId="0" applyFont="1" applyFill="1" applyBorder="1" applyAlignment="1">
      <alignment horizontal="center" vertical="center"/>
    </xf>
    <xf numFmtId="0" fontId="1" fillId="16" borderId="0" xfId="0" applyFont="1" applyFill="1" applyBorder="1"/>
    <xf numFmtId="0" fontId="3" fillId="14" borderId="16" xfId="0" applyFont="1" applyFill="1" applyBorder="1" applyAlignment="1">
      <alignment vertical="center" wrapText="1"/>
    </xf>
    <xf numFmtId="0" fontId="1" fillId="12" borderId="16" xfId="0" applyFont="1" applyFill="1" applyBorder="1" applyAlignment="1">
      <alignment horizontal="left" vertical="center" wrapText="1"/>
    </xf>
    <xf numFmtId="0" fontId="24" fillId="0" borderId="16" xfId="0" applyFont="1" applyFill="1" applyBorder="1" applyAlignment="1">
      <alignment horizontal="left" vertical="center" wrapText="1"/>
    </xf>
    <xf numFmtId="0" fontId="24" fillId="21" borderId="16" xfId="0" applyFont="1" applyFill="1" applyBorder="1" applyAlignment="1">
      <alignment vertical="center" wrapText="1"/>
    </xf>
    <xf numFmtId="0" fontId="1" fillId="16" borderId="16" xfId="0" applyFont="1" applyFill="1" applyBorder="1" applyAlignment="1">
      <alignment horizontal="center" vertical="center" wrapText="1"/>
    </xf>
    <xf numFmtId="0" fontId="6" fillId="16" borderId="26" xfId="0" applyFont="1" applyFill="1" applyBorder="1" applyAlignment="1">
      <alignment horizontal="left" vertical="center" wrapText="1"/>
    </xf>
    <xf numFmtId="0" fontId="1" fillId="12" borderId="16" xfId="0" applyFont="1" applyFill="1" applyBorder="1" applyAlignment="1">
      <alignment horizontal="center" wrapText="1"/>
    </xf>
    <xf numFmtId="0" fontId="1" fillId="12" borderId="16" xfId="0" applyFont="1" applyFill="1" applyBorder="1"/>
    <xf numFmtId="0" fontId="17" fillId="12" borderId="0" xfId="0" applyFont="1" applyFill="1" applyAlignment="1">
      <alignment wrapText="1"/>
    </xf>
    <xf numFmtId="0" fontId="1" fillId="0" borderId="20" xfId="0" applyFont="1" applyBorder="1" applyAlignment="1">
      <alignment horizontal="center" vertical="center" wrapText="1"/>
    </xf>
    <xf numFmtId="0" fontId="3" fillId="20" borderId="27" xfId="0" applyFont="1" applyFill="1" applyBorder="1" applyAlignment="1">
      <alignment vertical="center"/>
    </xf>
    <xf numFmtId="0" fontId="1" fillId="0" borderId="16" xfId="0" applyFont="1" applyBorder="1" applyAlignment="1">
      <alignment horizontal="center" vertical="center"/>
    </xf>
    <xf numFmtId="0" fontId="1" fillId="0" borderId="16" xfId="0" applyFont="1" applyBorder="1"/>
    <xf numFmtId="49" fontId="1" fillId="12" borderId="0" xfId="0" applyNumberFormat="1" applyFont="1" applyFill="1" applyBorder="1" applyAlignment="1">
      <alignment vertical="top" wrapText="1"/>
    </xf>
    <xf numFmtId="0" fontId="0" fillId="12" borderId="34" xfId="0" applyFill="1" applyBorder="1" applyAlignment="1">
      <alignment vertical="center" wrapText="1"/>
    </xf>
    <xf numFmtId="0" fontId="0" fillId="12" borderId="35" xfId="0" applyFill="1" applyBorder="1" applyAlignment="1">
      <alignment vertical="center" wrapText="1"/>
    </xf>
    <xf numFmtId="0" fontId="1" fillId="12" borderId="39" xfId="0" applyFont="1" applyFill="1" applyBorder="1" applyAlignment="1">
      <alignment vertical="top" wrapText="1"/>
    </xf>
    <xf numFmtId="0" fontId="25" fillId="27" borderId="16" xfId="0" applyFont="1" applyFill="1" applyBorder="1" applyAlignment="1">
      <alignment vertical="center"/>
    </xf>
    <xf numFmtId="0" fontId="17" fillId="0" borderId="16" xfId="0" applyFont="1" applyBorder="1" applyAlignment="1">
      <alignment vertical="center" wrapText="1"/>
    </xf>
    <xf numFmtId="0" fontId="17" fillId="24" borderId="16" xfId="0" applyFont="1" applyFill="1" applyBorder="1" applyAlignment="1">
      <alignment vertical="center" wrapText="1"/>
    </xf>
    <xf numFmtId="0" fontId="25" fillId="27" borderId="27" xfId="0" applyFont="1" applyFill="1" applyBorder="1" applyAlignment="1">
      <alignment vertical="center"/>
    </xf>
    <xf numFmtId="0" fontId="17" fillId="0" borderId="26" xfId="0" applyFont="1" applyBorder="1" applyAlignment="1">
      <alignment vertical="center" wrapText="1"/>
    </xf>
    <xf numFmtId="0" fontId="17" fillId="0" borderId="1" xfId="0" applyFont="1" applyBorder="1" applyAlignment="1">
      <alignment vertical="center" wrapText="1"/>
    </xf>
    <xf numFmtId="0" fontId="17" fillId="24" borderId="26" xfId="0" applyFont="1" applyFill="1" applyBorder="1" applyAlignment="1">
      <alignment vertical="center" wrapText="1"/>
    </xf>
    <xf numFmtId="0" fontId="17" fillId="0" borderId="43" xfId="0" applyFont="1" applyBorder="1" applyAlignment="1">
      <alignment horizontal="left" vertical="top" wrapText="1"/>
    </xf>
    <xf numFmtId="0" fontId="17" fillId="0" borderId="43" xfId="0" applyFont="1" applyBorder="1" applyAlignment="1">
      <alignment vertical="center" wrapText="1"/>
    </xf>
    <xf numFmtId="0" fontId="25" fillId="27" borderId="56" xfId="0" applyFont="1" applyFill="1" applyBorder="1" applyAlignment="1">
      <alignment vertical="center"/>
    </xf>
    <xf numFmtId="0" fontId="17" fillId="0" borderId="14" xfId="0" applyFont="1" applyBorder="1" applyAlignment="1">
      <alignment vertical="center"/>
    </xf>
    <xf numFmtId="0" fontId="17" fillId="24" borderId="56" xfId="0" applyFont="1" applyFill="1" applyBorder="1" applyAlignment="1">
      <alignment vertical="center" wrapText="1"/>
    </xf>
    <xf numFmtId="0" fontId="6" fillId="24" borderId="34" xfId="0" applyFont="1" applyFill="1" applyBorder="1" applyAlignment="1">
      <alignment vertical="center" wrapText="1"/>
    </xf>
    <xf numFmtId="0" fontId="6" fillId="24" borderId="35" xfId="0" applyFont="1" applyFill="1" applyBorder="1" applyAlignment="1">
      <alignment vertical="center" wrapText="1"/>
    </xf>
    <xf numFmtId="0" fontId="17" fillId="0" borderId="34" xfId="0" applyFont="1" applyBorder="1" applyAlignment="1">
      <alignment vertical="center" wrapText="1"/>
    </xf>
    <xf numFmtId="0" fontId="17" fillId="0" borderId="56" xfId="0" applyFont="1" applyBorder="1" applyAlignment="1">
      <alignment vertical="center" wrapText="1"/>
    </xf>
    <xf numFmtId="0" fontId="6" fillId="0" borderId="56" xfId="0" applyFont="1" applyBorder="1" applyAlignment="1">
      <alignment vertical="center" wrapText="1"/>
    </xf>
    <xf numFmtId="0" fontId="17" fillId="0" borderId="57" xfId="0" applyFont="1" applyBorder="1" applyAlignment="1">
      <alignment vertical="center"/>
    </xf>
    <xf numFmtId="0" fontId="17" fillId="0" borderId="40" xfId="0" applyFont="1" applyBorder="1" applyAlignment="1">
      <alignment vertical="center"/>
    </xf>
    <xf numFmtId="0" fontId="17" fillId="0" borderId="41" xfId="0" applyFont="1" applyBorder="1" applyAlignment="1">
      <alignment vertical="center" wrapText="1"/>
    </xf>
    <xf numFmtId="0" fontId="17" fillId="0" borderId="58" xfId="0" applyFont="1" applyBorder="1" applyAlignment="1">
      <alignment vertical="center"/>
    </xf>
    <xf numFmtId="0" fontId="17" fillId="0" borderId="1" xfId="0" applyFont="1" applyBorder="1" applyAlignment="1">
      <alignment vertical="center"/>
    </xf>
    <xf numFmtId="0" fontId="25" fillId="26" borderId="53" xfId="0" applyFont="1" applyFill="1" applyBorder="1" applyAlignment="1">
      <alignment vertical="center"/>
    </xf>
    <xf numFmtId="0" fontId="25" fillId="27" borderId="16" xfId="0" applyFont="1" applyFill="1" applyBorder="1" applyAlignment="1">
      <alignment vertical="center" wrapText="1"/>
    </xf>
    <xf numFmtId="0" fontId="0" fillId="0" borderId="0" xfId="0" applyAlignment="1"/>
    <xf numFmtId="0" fontId="17" fillId="24" borderId="1" xfId="0" applyFont="1" applyFill="1" applyBorder="1" applyAlignment="1">
      <alignment vertical="center" wrapText="1"/>
    </xf>
    <xf numFmtId="0" fontId="6" fillId="0" borderId="2" xfId="0" applyFont="1" applyBorder="1" applyAlignment="1">
      <alignment vertical="center" wrapText="1"/>
    </xf>
    <xf numFmtId="0" fontId="6" fillId="0" borderId="37" xfId="0" applyFont="1" applyBorder="1" applyAlignment="1">
      <alignment vertical="center" wrapText="1"/>
    </xf>
    <xf numFmtId="0" fontId="6" fillId="0" borderId="47" xfId="0" applyFont="1" applyBorder="1" applyAlignment="1">
      <alignment vertical="center" wrapText="1"/>
    </xf>
    <xf numFmtId="0" fontId="6" fillId="0" borderId="38" xfId="0" applyFont="1" applyBorder="1" applyAlignment="1">
      <alignment vertical="center" wrapText="1"/>
    </xf>
    <xf numFmtId="0" fontId="25" fillId="26" borderId="50" xfId="0" applyFont="1" applyFill="1" applyBorder="1" applyAlignment="1">
      <alignment horizontal="center" vertical="center" wrapText="1"/>
    </xf>
    <xf numFmtId="0" fontId="25" fillId="27" borderId="55" xfId="0" applyFont="1" applyFill="1" applyBorder="1" applyAlignment="1">
      <alignment horizontal="center" vertical="center"/>
    </xf>
    <xf numFmtId="0" fontId="0" fillId="0" borderId="0" xfId="0" applyAlignment="1">
      <alignment horizontal="center"/>
    </xf>
    <xf numFmtId="0" fontId="26" fillId="21" borderId="37" xfId="0" applyFont="1" applyFill="1" applyBorder="1" applyAlignment="1">
      <alignment horizontal="center" vertical="center" wrapText="1"/>
    </xf>
    <xf numFmtId="0" fontId="6" fillId="24" borderId="2" xfId="0" applyFont="1" applyFill="1" applyBorder="1" applyAlignment="1">
      <alignment vertical="center" wrapText="1"/>
    </xf>
    <xf numFmtId="0" fontId="6" fillId="0" borderId="41" xfId="0" applyFont="1" applyBorder="1" applyAlignment="1">
      <alignment vertical="center" wrapText="1"/>
    </xf>
    <xf numFmtId="0" fontId="18" fillId="24" borderId="34" xfId="0" applyFont="1" applyFill="1" applyBorder="1" applyAlignment="1">
      <alignment vertical="center" wrapText="1"/>
    </xf>
    <xf numFmtId="0" fontId="17" fillId="0" borderId="49" xfId="0" applyFont="1" applyBorder="1" applyAlignment="1">
      <alignment vertical="center" wrapText="1"/>
    </xf>
    <xf numFmtId="0" fontId="19" fillId="30" borderId="53" xfId="0" applyFont="1" applyFill="1" applyBorder="1" applyAlignment="1">
      <alignment vertical="center"/>
    </xf>
    <xf numFmtId="0" fontId="17" fillId="0" borderId="21" xfId="0" applyFont="1" applyBorder="1" applyAlignment="1">
      <alignment vertical="center" wrapText="1"/>
    </xf>
    <xf numFmtId="0" fontId="17" fillId="0" borderId="33" xfId="0" applyFont="1" applyBorder="1" applyAlignment="1">
      <alignment vertical="center" wrapText="1"/>
    </xf>
    <xf numFmtId="0" fontId="17" fillId="24" borderId="21" xfId="0" applyFont="1" applyFill="1" applyBorder="1" applyAlignment="1">
      <alignment vertical="center" wrapText="1"/>
    </xf>
    <xf numFmtId="0" fontId="17" fillId="24" borderId="33" xfId="0" applyFont="1" applyFill="1" applyBorder="1" applyAlignment="1">
      <alignment vertical="center" wrapText="1"/>
    </xf>
    <xf numFmtId="0" fontId="17" fillId="24" borderId="18" xfId="0" applyFont="1" applyFill="1" applyBorder="1" applyAlignment="1">
      <alignment vertical="center" wrapText="1"/>
    </xf>
    <xf numFmtId="0" fontId="26" fillId="0" borderId="37" xfId="0" applyFont="1" applyBorder="1" applyAlignment="1">
      <alignment horizontal="center" vertical="center" wrapText="1"/>
    </xf>
    <xf numFmtId="0" fontId="17" fillId="0" borderId="37" xfId="0" applyFont="1" applyBorder="1" applyAlignment="1">
      <alignment vertical="center" wrapText="1"/>
    </xf>
    <xf numFmtId="0" fontId="17" fillId="24" borderId="34" xfId="0" applyFont="1" applyFill="1" applyBorder="1" applyAlignment="1">
      <alignment vertical="center" wrapText="1"/>
    </xf>
    <xf numFmtId="0" fontId="6" fillId="0" borderId="34" xfId="0" applyFont="1" applyBorder="1" applyAlignment="1">
      <alignment vertical="center" wrapText="1"/>
    </xf>
    <xf numFmtId="0" fontId="6" fillId="0" borderId="36" xfId="0" applyFont="1" applyBorder="1" applyAlignment="1">
      <alignment vertical="center" wrapText="1"/>
    </xf>
    <xf numFmtId="0" fontId="17" fillId="0" borderId="2" xfId="0" applyFont="1" applyBorder="1" applyAlignment="1">
      <alignment vertical="center" wrapText="1"/>
    </xf>
    <xf numFmtId="0" fontId="36" fillId="0" borderId="62" xfId="0" applyFont="1" applyBorder="1" applyAlignment="1" applyProtection="1">
      <alignment horizontal="center"/>
      <protection locked="0"/>
    </xf>
    <xf numFmtId="0" fontId="30" fillId="0" borderId="70" xfId="0" applyFont="1" applyBorder="1" applyAlignment="1" applyProtection="1">
      <alignment horizontal="center" vertical="center"/>
      <protection locked="0"/>
    </xf>
    <xf numFmtId="0" fontId="30" fillId="0" borderId="1" xfId="0" applyFont="1" applyBorder="1" applyAlignment="1" applyProtection="1">
      <alignment horizontal="center" vertical="center"/>
      <protection locked="0"/>
    </xf>
    <xf numFmtId="0" fontId="17" fillId="0" borderId="37" xfId="0" applyFont="1" applyBorder="1" applyAlignment="1">
      <alignment horizontal="center" vertical="center" wrapText="1"/>
    </xf>
    <xf numFmtId="0" fontId="6" fillId="0" borderId="59" xfId="0" applyFont="1" applyBorder="1" applyAlignment="1">
      <alignment vertical="center" wrapText="1"/>
    </xf>
    <xf numFmtId="0" fontId="17" fillId="24" borderId="36" xfId="0" applyFont="1" applyFill="1" applyBorder="1" applyAlignment="1">
      <alignment vertical="center" wrapText="1"/>
    </xf>
    <xf numFmtId="0" fontId="6" fillId="0" borderId="35" xfId="0" applyFont="1" applyBorder="1" applyAlignment="1">
      <alignment vertical="center" wrapText="1"/>
    </xf>
    <xf numFmtId="0" fontId="6" fillId="24" borderId="56" xfId="0" applyFont="1" applyFill="1" applyBorder="1" applyAlignment="1">
      <alignment vertical="center" wrapText="1"/>
    </xf>
    <xf numFmtId="0" fontId="6" fillId="24" borderId="1" xfId="0" applyFont="1" applyFill="1" applyBorder="1" applyAlignment="1">
      <alignment vertical="center" wrapText="1"/>
    </xf>
    <xf numFmtId="0" fontId="0" fillId="0" borderId="1" xfId="0" applyBorder="1" applyAlignment="1" applyProtection="1">
      <alignment wrapText="1"/>
      <protection locked="0"/>
    </xf>
    <xf numFmtId="0" fontId="1" fillId="0" borderId="1" xfId="0" applyFont="1" applyBorder="1" applyAlignment="1">
      <alignment horizontal="left"/>
    </xf>
    <xf numFmtId="0" fontId="1" fillId="0" borderId="1" xfId="0" applyFont="1" applyBorder="1" applyAlignment="1">
      <alignment horizontal="left" vertical="top" wrapText="1"/>
    </xf>
    <xf numFmtId="0" fontId="0" fillId="0" borderId="0" xfId="0" applyProtection="1">
      <protection locked="0"/>
    </xf>
    <xf numFmtId="0" fontId="0" fillId="0" borderId="0" xfId="0" applyAlignment="1" applyProtection="1">
      <alignment wrapText="1"/>
      <protection locked="0"/>
    </xf>
    <xf numFmtId="0" fontId="0" fillId="0" borderId="0" xfId="0" applyBorder="1" applyProtection="1">
      <protection locked="0"/>
    </xf>
    <xf numFmtId="0" fontId="0" fillId="8" borderId="65" xfId="0" applyFill="1" applyBorder="1" applyProtection="1">
      <protection locked="0"/>
    </xf>
    <xf numFmtId="0" fontId="34" fillId="21" borderId="0" xfId="0" applyFont="1" applyFill="1" applyBorder="1" applyAlignment="1" applyProtection="1">
      <alignment horizontal="center"/>
      <protection locked="0"/>
    </xf>
    <xf numFmtId="0" fontId="0" fillId="0" borderId="77" xfId="0" applyBorder="1" applyProtection="1">
      <protection locked="0"/>
    </xf>
    <xf numFmtId="0" fontId="0" fillId="0" borderId="79" xfId="0" applyBorder="1" applyProtection="1">
      <protection locked="0"/>
    </xf>
    <xf numFmtId="0" fontId="0" fillId="0" borderId="80" xfId="0" applyBorder="1" applyProtection="1">
      <protection locked="0"/>
    </xf>
    <xf numFmtId="0" fontId="0" fillId="0" borderId="81" xfId="0" applyBorder="1" applyProtection="1">
      <protection locked="0"/>
    </xf>
    <xf numFmtId="0" fontId="0" fillId="21" borderId="0" xfId="0" applyFill="1" applyProtection="1">
      <protection locked="0"/>
    </xf>
    <xf numFmtId="0" fontId="0" fillId="0" borderId="79" xfId="0" applyBorder="1" applyAlignment="1" applyProtection="1">
      <alignment wrapText="1"/>
      <protection locked="0"/>
    </xf>
    <xf numFmtId="0" fontId="0" fillId="0" borderId="98" xfId="0" applyBorder="1" applyProtection="1">
      <protection locked="0"/>
    </xf>
    <xf numFmtId="0" fontId="0" fillId="0" borderId="1" xfId="0" applyBorder="1" applyProtection="1">
      <protection locked="0"/>
    </xf>
    <xf numFmtId="0" fontId="0" fillId="0" borderId="73" xfId="0" applyBorder="1" applyProtection="1">
      <protection locked="0"/>
    </xf>
    <xf numFmtId="0" fontId="0" fillId="0" borderId="70" xfId="0" applyBorder="1" applyProtection="1">
      <protection locked="0"/>
    </xf>
    <xf numFmtId="0" fontId="0" fillId="0" borderId="70" xfId="0" applyBorder="1" applyAlignment="1" applyProtection="1">
      <alignment wrapText="1"/>
      <protection locked="0"/>
    </xf>
    <xf numFmtId="0" fontId="0" fillId="0" borderId="71" xfId="0" applyBorder="1" applyProtection="1">
      <protection locked="0"/>
    </xf>
    <xf numFmtId="0" fontId="28" fillId="3" borderId="66" xfId="0" applyFont="1" applyFill="1" applyBorder="1" applyProtection="1"/>
    <xf numFmtId="0" fontId="28" fillId="3" borderId="67" xfId="0" applyFont="1" applyFill="1" applyBorder="1" applyProtection="1"/>
    <xf numFmtId="0" fontId="29" fillId="3" borderId="67" xfId="0" applyFont="1" applyFill="1" applyBorder="1" applyAlignment="1" applyProtection="1">
      <alignment horizontal="center" wrapText="1"/>
    </xf>
    <xf numFmtId="0" fontId="33" fillId="31" borderId="69" xfId="0" applyFont="1" applyFill="1" applyBorder="1" applyAlignment="1" applyProtection="1">
      <alignment horizontal="center" vertical="center" wrapText="1"/>
    </xf>
    <xf numFmtId="0" fontId="30" fillId="0" borderId="70" xfId="0" applyFont="1" applyBorder="1" applyAlignment="1" applyProtection="1">
      <alignment horizontal="center" vertical="center"/>
    </xf>
    <xf numFmtId="0" fontId="30" fillId="0" borderId="70" xfId="0" applyFont="1" applyBorder="1" applyAlignment="1" applyProtection="1">
      <alignment horizontal="center" vertical="center" wrapText="1"/>
    </xf>
    <xf numFmtId="0" fontId="0" fillId="0" borderId="0" xfId="0" applyProtection="1"/>
    <xf numFmtId="0" fontId="0" fillId="0" borderId="0" xfId="0" applyAlignment="1" applyProtection="1">
      <alignment wrapText="1"/>
    </xf>
    <xf numFmtId="0" fontId="27" fillId="9" borderId="1" xfId="0" applyFont="1" applyFill="1" applyBorder="1" applyAlignment="1" applyProtection="1">
      <alignment vertical="center" wrapText="1"/>
    </xf>
    <xf numFmtId="0" fontId="30" fillId="0" borderId="1" xfId="0" applyFont="1" applyBorder="1" applyAlignment="1" applyProtection="1">
      <alignment horizontal="center" vertical="center"/>
    </xf>
    <xf numFmtId="0" fontId="30" fillId="0" borderId="1" xfId="0" applyFont="1" applyBorder="1" applyAlignment="1" applyProtection="1">
      <alignment horizontal="center" vertical="center" wrapText="1"/>
    </xf>
    <xf numFmtId="0" fontId="33" fillId="31" borderId="1" xfId="0" applyFont="1" applyFill="1" applyBorder="1" applyAlignment="1" applyProtection="1">
      <alignment horizontal="center" vertical="center" wrapText="1"/>
    </xf>
    <xf numFmtId="0" fontId="33" fillId="31" borderId="74" xfId="0" applyFont="1" applyFill="1" applyBorder="1" applyAlignment="1" applyProtection="1">
      <alignment vertical="center" wrapText="1"/>
    </xf>
    <xf numFmtId="0" fontId="33" fillId="31" borderId="75" xfId="0" applyFont="1" applyFill="1" applyBorder="1" applyAlignment="1" applyProtection="1">
      <alignment vertical="center" wrapText="1"/>
    </xf>
    <xf numFmtId="0" fontId="30" fillId="0" borderId="2" xfId="0" applyFont="1" applyBorder="1" applyAlignment="1" applyProtection="1">
      <alignment horizontal="center" vertical="center"/>
    </xf>
    <xf numFmtId="0" fontId="33" fillId="28" borderId="69" xfId="0" applyFont="1" applyFill="1" applyBorder="1" applyAlignment="1" applyProtection="1">
      <alignment horizontal="center" vertical="center" wrapText="1"/>
    </xf>
    <xf numFmtId="0" fontId="29" fillId="3" borderId="68" xfId="0" applyFont="1" applyFill="1" applyBorder="1" applyAlignment="1" applyProtection="1">
      <alignment horizontal="center" wrapText="1"/>
    </xf>
    <xf numFmtId="0" fontId="30" fillId="0" borderId="5" xfId="0" applyFont="1" applyBorder="1" applyAlignment="1" applyProtection="1">
      <alignment horizontal="left" vertical="center" wrapText="1"/>
    </xf>
    <xf numFmtId="0" fontId="30" fillId="0" borderId="71" xfId="0" applyFont="1" applyBorder="1" applyAlignment="1" applyProtection="1">
      <alignment horizontal="left" vertical="center" wrapText="1"/>
    </xf>
    <xf numFmtId="0" fontId="29" fillId="3" borderId="78" xfId="0" applyFont="1" applyFill="1" applyBorder="1" applyAlignment="1" applyProtection="1">
      <alignment horizontal="center" wrapText="1"/>
    </xf>
    <xf numFmtId="0" fontId="1" fillId="0" borderId="21"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1" xfId="0" applyFont="1" applyBorder="1" applyAlignment="1">
      <alignment horizontal="left" vertical="center" wrapText="1"/>
    </xf>
    <xf numFmtId="0" fontId="1" fillId="12" borderId="21" xfId="0" applyFont="1" applyFill="1" applyBorder="1" applyAlignment="1">
      <alignment horizontal="center" vertical="center" wrapText="1"/>
    </xf>
    <xf numFmtId="0" fontId="1" fillId="12" borderId="33" xfId="0" applyFont="1" applyFill="1" applyBorder="1" applyAlignment="1">
      <alignment horizontal="center" vertical="center" wrapText="1"/>
    </xf>
    <xf numFmtId="0" fontId="1" fillId="0" borderId="35" xfId="0" applyFont="1" applyBorder="1" applyAlignment="1">
      <alignment horizontal="center" vertical="center" wrapText="1"/>
    </xf>
    <xf numFmtId="0" fontId="6" fillId="0" borderId="3" xfId="0" applyFont="1" applyBorder="1" applyAlignment="1">
      <alignment horizontal="left"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0" xfId="0" applyFont="1" applyBorder="1" applyAlignment="1">
      <alignment vertical="center" wrapText="1"/>
    </xf>
    <xf numFmtId="0" fontId="2" fillId="0" borderId="9" xfId="0" applyFont="1" applyBorder="1" applyAlignment="1">
      <alignment horizontal="center" vertical="center" wrapText="1"/>
    </xf>
    <xf numFmtId="165" fontId="2" fillId="0" borderId="8" xfId="0" applyNumberFormat="1" applyFont="1" applyBorder="1" applyAlignment="1">
      <alignment horizontal="center" vertical="center"/>
    </xf>
    <xf numFmtId="0" fontId="1" fillId="0" borderId="3" xfId="0" applyFont="1" applyBorder="1" applyAlignment="1">
      <alignment vertical="center" wrapText="1"/>
    </xf>
    <xf numFmtId="0" fontId="6" fillId="0" borderId="10" xfId="0" applyFont="1" applyFill="1" applyBorder="1" applyAlignment="1">
      <alignment vertical="center" wrapText="1"/>
    </xf>
    <xf numFmtId="0" fontId="6" fillId="0" borderId="14" xfId="0" applyFont="1" applyFill="1" applyBorder="1" applyAlignment="1">
      <alignment vertical="center" wrapText="1"/>
    </xf>
    <xf numFmtId="0" fontId="12" fillId="0" borderId="1" xfId="0" applyFont="1" applyBorder="1" applyAlignment="1">
      <alignment vertical="center" wrapText="1"/>
    </xf>
    <xf numFmtId="0" fontId="1" fillId="0" borderId="16" xfId="0" applyFont="1" applyBorder="1" applyAlignment="1">
      <alignment horizontal="left" vertical="center" wrapText="1"/>
    </xf>
    <xf numFmtId="0" fontId="0" fillId="12" borderId="16" xfId="0" applyFill="1" applyBorder="1" applyAlignment="1">
      <alignment horizontal="center" vertical="center" wrapText="1"/>
    </xf>
    <xf numFmtId="0" fontId="6" fillId="0" borderId="16" xfId="0" applyFont="1" applyBorder="1" applyAlignment="1">
      <alignment horizontal="center" vertical="center" wrapText="1"/>
    </xf>
    <xf numFmtId="0" fontId="6" fillId="0" borderId="16" xfId="0" applyFont="1" applyFill="1" applyBorder="1" applyAlignment="1">
      <alignment horizontal="center" vertical="center" wrapText="1"/>
    </xf>
    <xf numFmtId="0" fontId="6" fillId="0" borderId="16" xfId="0" applyFont="1" applyFill="1" applyBorder="1" applyAlignment="1">
      <alignment horizontal="left" vertical="center" wrapText="1"/>
    </xf>
    <xf numFmtId="0" fontId="6" fillId="0" borderId="16" xfId="0" applyFont="1" applyBorder="1" applyAlignment="1">
      <alignment horizontal="left" vertical="center" wrapText="1"/>
    </xf>
    <xf numFmtId="0" fontId="1" fillId="0" borderId="16" xfId="0" applyFont="1" applyBorder="1" applyAlignment="1">
      <alignment horizontal="center" vertical="center" wrapText="1"/>
    </xf>
    <xf numFmtId="0" fontId="33" fillId="31" borderId="72" xfId="0" applyFont="1" applyFill="1" applyBorder="1" applyAlignment="1" applyProtection="1">
      <alignment horizontal="center" vertical="center" wrapText="1"/>
    </xf>
    <xf numFmtId="0" fontId="0" fillId="0" borderId="0" xfId="0" quotePrefix="1" applyAlignment="1" applyProtection="1">
      <alignment wrapText="1"/>
      <protection locked="0"/>
    </xf>
    <xf numFmtId="0" fontId="32" fillId="3" borderId="67" xfId="0" applyFont="1" applyFill="1" applyBorder="1" applyAlignment="1" applyProtection="1">
      <alignment horizontal="center" wrapText="1"/>
    </xf>
    <xf numFmtId="0" fontId="38" fillId="3" borderId="67" xfId="0" applyFont="1" applyFill="1" applyBorder="1" applyAlignment="1" applyProtection="1">
      <alignment horizontal="center" wrapText="1"/>
    </xf>
    <xf numFmtId="0" fontId="18" fillId="0" borderId="0" xfId="0" applyFont="1" applyAlignment="1">
      <alignment wrapText="1"/>
    </xf>
    <xf numFmtId="0" fontId="18" fillId="0" borderId="61" xfId="0" applyFont="1" applyBorder="1" applyAlignment="1">
      <alignment wrapText="1"/>
    </xf>
    <xf numFmtId="0" fontId="18" fillId="0" borderId="105" xfId="0" applyFont="1" applyBorder="1" applyAlignment="1">
      <alignment wrapText="1"/>
    </xf>
    <xf numFmtId="0" fontId="0" fillId="0" borderId="61" xfId="0" applyBorder="1" applyProtection="1"/>
    <xf numFmtId="0" fontId="0" fillId="0" borderId="105" xfId="0" applyBorder="1" applyProtection="1"/>
    <xf numFmtId="0" fontId="0" fillId="0" borderId="102" xfId="0" applyBorder="1" applyProtection="1"/>
    <xf numFmtId="0" fontId="0" fillId="0" borderId="88" xfId="0" applyBorder="1" applyProtection="1"/>
    <xf numFmtId="0" fontId="0" fillId="0" borderId="82" xfId="0" applyBorder="1" applyProtection="1"/>
    <xf numFmtId="0" fontId="0" fillId="0" borderId="2" xfId="0" applyBorder="1" applyProtection="1">
      <protection locked="0"/>
    </xf>
    <xf numFmtId="0" fontId="0" fillId="0" borderId="2" xfId="0" applyBorder="1" applyAlignment="1" applyProtection="1">
      <alignment wrapText="1"/>
      <protection locked="0"/>
    </xf>
    <xf numFmtId="0" fontId="0" fillId="0" borderId="106" xfId="0" applyBorder="1" applyProtection="1">
      <protection locked="0"/>
    </xf>
    <xf numFmtId="0" fontId="27" fillId="9" borderId="7" xfId="0" applyFont="1" applyFill="1" applyBorder="1" applyAlignment="1" applyProtection="1">
      <alignment vertical="center" wrapText="1"/>
      <protection locked="0"/>
    </xf>
    <xf numFmtId="0" fontId="27" fillId="9" borderId="10" xfId="0" applyFont="1" applyFill="1" applyBorder="1" applyAlignment="1" applyProtection="1">
      <alignment vertical="center" wrapText="1"/>
      <protection locked="0"/>
    </xf>
    <xf numFmtId="0" fontId="27" fillId="9" borderId="107" xfId="0" applyFont="1" applyFill="1" applyBorder="1" applyAlignment="1" applyProtection="1">
      <alignment vertical="center" wrapText="1"/>
      <protection locked="0"/>
    </xf>
    <xf numFmtId="0" fontId="28" fillId="3" borderId="108" xfId="0" applyFont="1" applyFill="1" applyBorder="1" applyAlignment="1" applyProtection="1">
      <alignment wrapText="1"/>
    </xf>
    <xf numFmtId="0" fontId="0" fillId="0" borderId="88" xfId="0" applyBorder="1" applyProtection="1">
      <protection locked="0"/>
    </xf>
    <xf numFmtId="0" fontId="25" fillId="26" borderId="53" xfId="0" applyFont="1" applyFill="1" applyBorder="1" applyAlignment="1">
      <alignment vertical="center" wrapText="1"/>
    </xf>
    <xf numFmtId="0" fontId="19" fillId="30" borderId="54" xfId="0" applyFont="1" applyFill="1" applyBorder="1" applyAlignment="1">
      <alignment vertical="center" wrapText="1"/>
    </xf>
    <xf numFmtId="0" fontId="17" fillId="0" borderId="39" xfId="0" applyFont="1" applyBorder="1" applyAlignment="1">
      <alignment vertical="center" wrapText="1"/>
    </xf>
    <xf numFmtId="0" fontId="6" fillId="0" borderId="48" xfId="0" applyFont="1" applyBorder="1" applyAlignment="1">
      <alignment vertical="center" wrapText="1"/>
    </xf>
    <xf numFmtId="0" fontId="6" fillId="24" borderId="21" xfId="0" applyFont="1" applyFill="1" applyBorder="1" applyAlignment="1">
      <alignment vertical="center" wrapText="1"/>
    </xf>
    <xf numFmtId="0" fontId="17" fillId="0" borderId="38" xfId="0" applyFont="1" applyBorder="1" applyAlignment="1">
      <alignment horizontal="center" vertical="center" wrapText="1"/>
    </xf>
    <xf numFmtId="0" fontId="17" fillId="22" borderId="21" xfId="0" applyFont="1" applyFill="1" applyBorder="1" applyAlignment="1">
      <alignment vertical="center" wrapText="1"/>
    </xf>
    <xf numFmtId="0" fontId="17" fillId="23" borderId="21" xfId="0" applyFont="1" applyFill="1" applyBorder="1" applyAlignment="1">
      <alignment vertical="center" wrapText="1"/>
    </xf>
    <xf numFmtId="0" fontId="6" fillId="23" borderId="21" xfId="0" applyFont="1" applyFill="1" applyBorder="1" applyAlignment="1">
      <alignment vertical="center" wrapText="1"/>
    </xf>
    <xf numFmtId="0" fontId="17" fillId="24" borderId="21" xfId="0" applyFont="1" applyFill="1" applyBorder="1" applyAlignment="1">
      <alignment vertical="center"/>
    </xf>
    <xf numFmtId="0" fontId="6" fillId="0" borderId="20" xfId="0" applyFont="1" applyBorder="1" applyAlignment="1">
      <alignment vertical="center" wrapText="1"/>
    </xf>
    <xf numFmtId="0" fontId="0" fillId="0" borderId="0" xfId="0" applyBorder="1" applyAlignment="1" applyProtection="1">
      <alignment wrapText="1"/>
      <protection locked="0"/>
    </xf>
    <xf numFmtId="0" fontId="0" fillId="0" borderId="62" xfId="0" applyBorder="1" applyAlignment="1" applyProtection="1">
      <alignment wrapText="1"/>
      <protection locked="0"/>
    </xf>
    <xf numFmtId="0" fontId="32" fillId="3" borderId="68" xfId="0" applyFont="1" applyFill="1" applyBorder="1" applyAlignment="1" applyProtection="1">
      <alignment horizontal="center" wrapText="1"/>
    </xf>
    <xf numFmtId="0" fontId="0" fillId="0" borderId="62" xfId="0" applyBorder="1" applyProtection="1"/>
    <xf numFmtId="0" fontId="40" fillId="13" borderId="97" xfId="0" applyFont="1" applyFill="1" applyBorder="1" applyAlignment="1">
      <alignment horizontal="left" vertical="center" wrapText="1"/>
    </xf>
    <xf numFmtId="0" fontId="40" fillId="13" borderId="95" xfId="0" applyFont="1" applyFill="1" applyBorder="1" applyAlignment="1">
      <alignment horizontal="left" vertical="center" wrapText="1"/>
    </xf>
    <xf numFmtId="0" fontId="40" fillId="13" borderId="96" xfId="0" applyFont="1" applyFill="1" applyBorder="1" applyAlignment="1">
      <alignment horizontal="left" vertical="center"/>
    </xf>
    <xf numFmtId="0" fontId="40" fillId="13" borderId="96" xfId="0" applyFont="1" applyFill="1" applyBorder="1" applyAlignment="1">
      <alignment horizontal="left" vertical="center" wrapText="1"/>
    </xf>
    <xf numFmtId="0" fontId="6" fillId="34" borderId="16" xfId="0" applyFont="1" applyFill="1" applyBorder="1" applyAlignment="1">
      <alignment vertical="center" wrapText="1"/>
    </xf>
    <xf numFmtId="0" fontId="6" fillId="34" borderId="42" xfId="0" applyFont="1" applyFill="1" applyBorder="1" applyAlignment="1">
      <alignment vertical="center"/>
    </xf>
    <xf numFmtId="0" fontId="6" fillId="34" borderId="1" xfId="0" applyFont="1" applyFill="1" applyBorder="1" applyAlignment="1">
      <alignment vertical="center" wrapText="1"/>
    </xf>
    <xf numFmtId="0" fontId="6" fillId="34" borderId="18" xfId="0" applyFont="1" applyFill="1" applyBorder="1" applyAlignment="1">
      <alignment vertical="center" wrapText="1"/>
    </xf>
    <xf numFmtId="0" fontId="6" fillId="21" borderId="33" xfId="0" applyFont="1" applyFill="1" applyBorder="1" applyAlignment="1">
      <alignment horizontal="left" vertical="center" wrapText="1"/>
    </xf>
    <xf numFmtId="0" fontId="6" fillId="34" borderId="1" xfId="0" applyFont="1" applyFill="1" applyBorder="1" applyAlignment="1">
      <alignment vertical="center"/>
    </xf>
    <xf numFmtId="0" fontId="6" fillId="34" borderId="1" xfId="0" quotePrefix="1" applyFont="1" applyFill="1" applyBorder="1" applyAlignment="1">
      <alignment vertical="center" wrapText="1"/>
    </xf>
    <xf numFmtId="0" fontId="0" fillId="0" borderId="0" xfId="0" applyAlignment="1">
      <alignment horizontal="left" vertical="center" wrapText="1"/>
    </xf>
    <xf numFmtId="0" fontId="41" fillId="0" borderId="0" xfId="0" applyFont="1" applyAlignment="1">
      <alignment horizontal="left" vertical="center" wrapText="1"/>
    </xf>
    <xf numFmtId="0" fontId="42" fillId="0" borderId="0" xfId="0" applyFont="1" applyAlignment="1">
      <alignment horizontal="left" vertical="center" wrapText="1" readingOrder="1"/>
    </xf>
    <xf numFmtId="0" fontId="43" fillId="0" borderId="0" xfId="0" applyFont="1" applyAlignment="1">
      <alignment wrapText="1"/>
    </xf>
    <xf numFmtId="0" fontId="44" fillId="0" borderId="0" xfId="0" applyFont="1" applyAlignment="1">
      <alignment wrapText="1"/>
    </xf>
    <xf numFmtId="0" fontId="45" fillId="0" borderId="0" xfId="0" applyFont="1" applyAlignment="1">
      <alignment wrapText="1"/>
    </xf>
    <xf numFmtId="0" fontId="46" fillId="0" borderId="0" xfId="0" applyFont="1" applyAlignment="1">
      <alignment horizontal="left" vertical="center"/>
    </xf>
    <xf numFmtId="0" fontId="41" fillId="0" borderId="0" xfId="0" applyFont="1" applyAlignment="1" applyProtection="1">
      <alignment horizontal="left" vertical="center" wrapText="1"/>
      <protection locked="0"/>
    </xf>
    <xf numFmtId="0" fontId="0" fillId="0" borderId="0" xfId="0"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wrapText="1"/>
    </xf>
    <xf numFmtId="0" fontId="39" fillId="0" borderId="0" xfId="0" applyFont="1" applyAlignment="1">
      <alignment horizontal="left" vertical="center" wrapText="1"/>
    </xf>
    <xf numFmtId="0" fontId="43" fillId="0" borderId="0" xfId="0" applyFont="1"/>
    <xf numFmtId="0" fontId="47" fillId="0" borderId="0" xfId="0" applyFont="1" applyAlignment="1">
      <alignment horizontal="left" vertical="center" wrapText="1"/>
    </xf>
    <xf numFmtId="0" fontId="48" fillId="0" borderId="0" xfId="0" applyFont="1" applyAlignment="1">
      <alignment horizontal="left" vertical="center" wrapText="1"/>
    </xf>
    <xf numFmtId="0" fontId="0" fillId="16" borderId="0" xfId="0" applyFill="1" applyAlignment="1">
      <alignment horizontal="left" vertical="center" wrapText="1"/>
    </xf>
    <xf numFmtId="0" fontId="47" fillId="16" borderId="0" xfId="0" applyFont="1" applyFill="1" applyAlignment="1">
      <alignment horizontal="left" vertical="center" wrapText="1"/>
    </xf>
    <xf numFmtId="0" fontId="41" fillId="16" borderId="0" xfId="0" applyFont="1" applyFill="1" applyAlignment="1">
      <alignment horizontal="left" vertical="center" wrapText="1"/>
    </xf>
    <xf numFmtId="0" fontId="0" fillId="0" borderId="0" xfId="0" applyAlignment="1" applyProtection="1">
      <alignment vertical="top"/>
      <protection locked="0"/>
    </xf>
    <xf numFmtId="0" fontId="0" fillId="0" borderId="0" xfId="0" applyBorder="1" applyAlignment="1" applyProtection="1">
      <alignment vertical="top"/>
      <protection locked="0"/>
    </xf>
    <xf numFmtId="0" fontId="0" fillId="0" borderId="0" xfId="0" applyBorder="1" applyAlignment="1" applyProtection="1">
      <alignment vertical="top"/>
    </xf>
    <xf numFmtId="0" fontId="0" fillId="0" borderId="0" xfId="0" applyAlignment="1" applyProtection="1">
      <alignment vertical="top"/>
    </xf>
    <xf numFmtId="0" fontId="50" fillId="0" borderId="0" xfId="0" applyFont="1" applyAlignment="1">
      <alignment horizontal="left" vertical="center" wrapText="1"/>
    </xf>
    <xf numFmtId="0" fontId="51" fillId="0" borderId="0" xfId="0" applyFont="1" applyAlignment="1">
      <alignment horizontal="left" vertical="top" wrapText="1"/>
    </xf>
    <xf numFmtId="0" fontId="51" fillId="0" borderId="0" xfId="0" applyFont="1" applyAlignment="1">
      <alignment vertical="center" wrapText="1"/>
    </xf>
    <xf numFmtId="0" fontId="49" fillId="0" borderId="0" xfId="3" applyAlignment="1">
      <alignment horizontal="left" vertical="center" wrapText="1"/>
    </xf>
    <xf numFmtId="0" fontId="49" fillId="0" borderId="0" xfId="3" applyAlignment="1">
      <alignment horizontal="left" vertical="center"/>
    </xf>
    <xf numFmtId="0" fontId="41" fillId="16" borderId="61" xfId="0" applyFont="1" applyFill="1" applyBorder="1" applyProtection="1"/>
    <xf numFmtId="0" fontId="41" fillId="16" borderId="77" xfId="0" applyFont="1" applyFill="1" applyBorder="1" applyAlignment="1">
      <alignment horizontal="left" vertical="top" wrapText="1"/>
    </xf>
    <xf numFmtId="0" fontId="0" fillId="0" borderId="61" xfId="0" applyFont="1" applyBorder="1" applyAlignment="1">
      <alignment horizontal="left" vertical="top" wrapText="1"/>
    </xf>
    <xf numFmtId="0" fontId="0" fillId="0" borderId="105" xfId="0" applyFont="1" applyBorder="1" applyAlignment="1">
      <alignment horizontal="left" vertical="top" wrapText="1"/>
    </xf>
    <xf numFmtId="0" fontId="18" fillId="0" borderId="61" xfId="0" applyFont="1" applyBorder="1" applyAlignment="1">
      <alignment vertical="top" wrapText="1"/>
    </xf>
    <xf numFmtId="0" fontId="18" fillId="0" borderId="62" xfId="0" applyFont="1" applyBorder="1" applyAlignment="1">
      <alignment vertical="top" wrapText="1"/>
    </xf>
    <xf numFmtId="0" fontId="0" fillId="0" borderId="105" xfId="0" applyFont="1" applyBorder="1" applyAlignment="1">
      <alignment vertical="top" wrapText="1"/>
    </xf>
    <xf numFmtId="0" fontId="0" fillId="0" borderId="62" xfId="0" applyFont="1" applyBorder="1" applyAlignment="1">
      <alignment horizontal="left" vertical="top" wrapText="1"/>
    </xf>
    <xf numFmtId="0" fontId="41" fillId="0" borderId="105" xfId="0" applyFont="1" applyBorder="1" applyAlignment="1">
      <alignment vertical="top" wrapText="1"/>
    </xf>
    <xf numFmtId="0" fontId="51" fillId="0" borderId="0" xfId="0" applyFont="1" applyAlignment="1">
      <alignment vertical="top" wrapText="1"/>
    </xf>
    <xf numFmtId="0" fontId="6" fillId="0" borderId="33" xfId="0" applyFont="1" applyBorder="1" applyAlignment="1">
      <alignment vertical="center" wrapText="1"/>
    </xf>
    <xf numFmtId="0" fontId="35" fillId="29" borderId="61" xfId="0" applyFont="1" applyFill="1" applyBorder="1" applyAlignment="1" applyProtection="1">
      <alignment horizontal="center" wrapText="1"/>
    </xf>
    <xf numFmtId="0" fontId="52" fillId="0" borderId="0" xfId="0" applyFont="1" applyProtection="1"/>
    <xf numFmtId="0" fontId="34" fillId="0" borderId="0" xfId="0" applyFont="1" applyBorder="1" applyProtection="1"/>
    <xf numFmtId="0" fontId="43" fillId="0" borderId="0" xfId="0" applyFont="1" applyAlignment="1">
      <alignment horizontal="left" vertical="top" wrapText="1"/>
    </xf>
    <xf numFmtId="0" fontId="0" fillId="0" borderId="0" xfId="0" applyAlignment="1">
      <alignment vertical="top" wrapText="1"/>
    </xf>
    <xf numFmtId="0" fontId="43" fillId="0" borderId="0" xfId="0" applyFont="1" applyAlignment="1">
      <alignment vertical="top" wrapText="1"/>
    </xf>
    <xf numFmtId="0" fontId="6" fillId="0" borderId="18" xfId="0" applyFont="1" applyBorder="1" applyAlignment="1">
      <alignment horizontal="left" vertical="center" wrapText="1"/>
    </xf>
    <xf numFmtId="0" fontId="6" fillId="0" borderId="37" xfId="0" applyFont="1" applyBorder="1" applyAlignment="1">
      <alignment horizontal="center" vertical="center" wrapText="1"/>
    </xf>
    <xf numFmtId="0" fontId="1" fillId="0" borderId="4" xfId="0" applyFont="1" applyBorder="1" applyAlignment="1">
      <alignment vertical="center" wrapText="1"/>
    </xf>
    <xf numFmtId="0" fontId="6" fillId="0" borderId="21" xfId="0" applyFont="1" applyBorder="1" applyAlignment="1">
      <alignment vertical="center" wrapText="1"/>
    </xf>
    <xf numFmtId="0" fontId="6" fillId="34" borderId="1" xfId="0" applyFont="1" applyFill="1" applyBorder="1" applyAlignment="1">
      <alignment horizontal="left" vertical="center" wrapText="1"/>
    </xf>
    <xf numFmtId="0" fontId="6" fillId="0" borderId="21" xfId="0" applyFont="1" applyBorder="1" applyAlignment="1">
      <alignment vertical="center" wrapText="1"/>
    </xf>
    <xf numFmtId="0" fontId="25" fillId="26" borderId="51" xfId="0" applyFont="1" applyFill="1" applyBorder="1" applyAlignment="1">
      <alignment vertical="center" wrapText="1"/>
    </xf>
    <xf numFmtId="0" fontId="25" fillId="26" borderId="1" xfId="0" applyFont="1" applyFill="1" applyBorder="1" applyAlignment="1">
      <alignment vertical="center" wrapText="1"/>
    </xf>
    <xf numFmtId="0" fontId="25" fillId="26" borderId="52" xfId="0" applyFont="1" applyFill="1" applyBorder="1" applyAlignment="1">
      <alignment vertical="center" wrapText="1"/>
    </xf>
    <xf numFmtId="0" fontId="19" fillId="30" borderId="51" xfId="0" applyFont="1" applyFill="1" applyBorder="1" applyAlignment="1">
      <alignment vertical="center" wrapText="1"/>
    </xf>
    <xf numFmtId="0" fontId="25" fillId="27" borderId="1" xfId="0" applyFont="1" applyFill="1" applyBorder="1" applyAlignment="1">
      <alignment vertical="center"/>
    </xf>
    <xf numFmtId="0" fontId="25" fillId="27" borderId="26" xfId="0" applyFont="1" applyFill="1" applyBorder="1" applyAlignment="1">
      <alignment vertical="center"/>
    </xf>
    <xf numFmtId="0" fontId="17" fillId="0" borderId="0" xfId="0" applyFont="1" applyAlignment="1">
      <alignment vertical="center" wrapText="1"/>
    </xf>
    <xf numFmtId="0" fontId="17" fillId="0" borderId="99" xfId="0" applyFont="1" applyBorder="1" applyAlignment="1">
      <alignment vertical="center" wrapText="1"/>
    </xf>
    <xf numFmtId="0" fontId="17" fillId="24" borderId="16" xfId="0" applyFont="1" applyFill="1" applyBorder="1" applyAlignment="1">
      <alignment vertical="center"/>
    </xf>
    <xf numFmtId="0" fontId="17" fillId="0" borderId="4" xfId="0" applyFont="1" applyBorder="1" applyAlignment="1">
      <alignment vertical="center" wrapText="1"/>
    </xf>
    <xf numFmtId="0" fontId="6" fillId="0" borderId="26" xfId="0" applyFont="1" applyBorder="1" applyAlignment="1">
      <alignment vertical="center" wrapText="1"/>
    </xf>
    <xf numFmtId="0" fontId="6" fillId="24" borderId="16" xfId="0" applyFont="1" applyFill="1" applyBorder="1" applyAlignment="1">
      <alignment vertical="center" wrapText="1"/>
    </xf>
    <xf numFmtId="0" fontId="17" fillId="0" borderId="59" xfId="0" applyFont="1" applyBorder="1" applyAlignment="1">
      <alignment vertical="center" wrapText="1"/>
    </xf>
    <xf numFmtId="0" fontId="0" fillId="0" borderId="0" xfId="0" applyAlignment="1">
      <alignment vertical="center" wrapText="1"/>
    </xf>
    <xf numFmtId="0" fontId="6" fillId="24" borderId="18" xfId="0" applyFont="1" applyFill="1" applyBorder="1" applyAlignment="1">
      <alignment vertical="center" wrapText="1"/>
    </xf>
    <xf numFmtId="0" fontId="6" fillId="21" borderId="37" xfId="0" applyFont="1" applyFill="1" applyBorder="1" applyAlignment="1">
      <alignment horizontal="center" vertical="center" wrapText="1"/>
    </xf>
    <xf numFmtId="0" fontId="17" fillId="24" borderId="20" xfId="0" applyFont="1" applyFill="1" applyBorder="1" applyAlignment="1">
      <alignment vertical="center" wrapText="1"/>
    </xf>
    <xf numFmtId="0" fontId="6" fillId="24" borderId="26" xfId="0" applyFont="1" applyFill="1" applyBorder="1" applyAlignment="1">
      <alignment vertical="center" wrapText="1"/>
    </xf>
    <xf numFmtId="0" fontId="17" fillId="0" borderId="57" xfId="0" applyFont="1" applyBorder="1" applyAlignment="1">
      <alignment vertical="center" wrapText="1"/>
    </xf>
    <xf numFmtId="0" fontId="6" fillId="0" borderId="57" xfId="0" applyFont="1" applyBorder="1" applyAlignment="1">
      <alignment vertical="center" wrapText="1"/>
    </xf>
    <xf numFmtId="0" fontId="6" fillId="0" borderId="47" xfId="0" applyFont="1" applyBorder="1" applyAlignment="1">
      <alignment horizontal="center" vertical="center" wrapText="1"/>
    </xf>
    <xf numFmtId="0" fontId="17" fillId="0" borderId="14" xfId="0" applyFont="1" applyBorder="1" applyAlignment="1">
      <alignment vertical="center" wrapText="1"/>
    </xf>
    <xf numFmtId="0" fontId="6" fillId="24" borderId="36" xfId="0" applyFont="1" applyFill="1" applyBorder="1" applyAlignment="1">
      <alignment vertical="center" wrapText="1"/>
    </xf>
    <xf numFmtId="0" fontId="17" fillId="0" borderId="54" xfId="0" applyFont="1" applyBorder="1" applyAlignment="1">
      <alignment vertical="center" wrapText="1"/>
    </xf>
    <xf numFmtId="0" fontId="17" fillId="24" borderId="2" xfId="0" applyFont="1" applyFill="1" applyBorder="1" applyAlignment="1">
      <alignment vertical="center" wrapText="1"/>
    </xf>
    <xf numFmtId="0" fontId="17" fillId="0" borderId="21" xfId="0" applyFont="1" applyBorder="1" applyAlignment="1">
      <alignment vertical="center"/>
    </xf>
    <xf numFmtId="0" fontId="17" fillId="0" borderId="16" xfId="0" applyFont="1" applyBorder="1" applyAlignment="1">
      <alignment vertical="center"/>
    </xf>
    <xf numFmtId="0" fontId="17" fillId="24" borderId="27" xfId="0" applyFont="1" applyFill="1" applyBorder="1" applyAlignment="1">
      <alignment vertical="center"/>
    </xf>
    <xf numFmtId="0" fontId="18" fillId="0" borderId="37" xfId="0" applyFont="1" applyBorder="1" applyAlignment="1">
      <alignment horizontal="center" vertical="center" wrapText="1"/>
    </xf>
    <xf numFmtId="0" fontId="5" fillId="0" borderId="0" xfId="0" applyFont="1" applyAlignment="1">
      <alignment vertical="center" wrapText="1"/>
    </xf>
    <xf numFmtId="0" fontId="18" fillId="24" borderId="37" xfId="0" applyFont="1" applyFill="1" applyBorder="1" applyAlignment="1">
      <alignment horizontal="center" vertical="center" wrapText="1"/>
    </xf>
    <xf numFmtId="0" fontId="17" fillId="24" borderId="37" xfId="0" applyFont="1" applyFill="1" applyBorder="1" applyAlignment="1">
      <alignment vertical="center" wrapText="1"/>
    </xf>
    <xf numFmtId="0" fontId="17" fillId="24" borderId="59" xfId="0" applyFont="1" applyFill="1" applyBorder="1" applyAlignment="1">
      <alignment vertical="center" wrapText="1"/>
    </xf>
    <xf numFmtId="0" fontId="37" fillId="24" borderId="37" xfId="0" applyFont="1" applyFill="1" applyBorder="1" applyAlignment="1">
      <alignment horizontal="center" vertical="center" wrapText="1"/>
    </xf>
    <xf numFmtId="0" fontId="6" fillId="24" borderId="39" xfId="0" applyFont="1" applyFill="1" applyBorder="1" applyAlignment="1">
      <alignment vertical="center" wrapText="1"/>
    </xf>
    <xf numFmtId="0" fontId="18" fillId="21" borderId="37" xfId="0" applyFont="1" applyFill="1" applyBorder="1" applyAlignment="1">
      <alignment horizontal="center" vertical="center" wrapText="1"/>
    </xf>
    <xf numFmtId="0" fontId="17" fillId="24" borderId="39" xfId="0" applyFont="1" applyFill="1" applyBorder="1" applyAlignment="1">
      <alignment vertical="center" wrapText="1"/>
    </xf>
    <xf numFmtId="0" fontId="17" fillId="0" borderId="60" xfId="0" applyFont="1" applyBorder="1" applyAlignment="1">
      <alignment horizontal="center" vertical="center"/>
    </xf>
    <xf numFmtId="0" fontId="17" fillId="0" borderId="53" xfId="0" applyFont="1" applyBorder="1" applyAlignment="1">
      <alignment vertical="center"/>
    </xf>
    <xf numFmtId="0" fontId="17" fillId="0" borderId="53" xfId="0" applyFont="1" applyBorder="1" applyAlignment="1">
      <alignment vertical="center" wrapText="1"/>
    </xf>
    <xf numFmtId="0" fontId="17" fillId="0" borderId="37" xfId="0" applyFont="1" applyBorder="1" applyAlignment="1">
      <alignment horizontal="center" vertical="center"/>
    </xf>
    <xf numFmtId="0" fontId="5" fillId="0" borderId="0" xfId="0" applyFont="1" applyAlignment="1">
      <alignment vertical="center"/>
    </xf>
    <xf numFmtId="0" fontId="17" fillId="0" borderId="21" xfId="0" applyFont="1" applyBorder="1" applyAlignment="1">
      <alignment vertical="center" wrapText="1"/>
    </xf>
    <xf numFmtId="0" fontId="17" fillId="0" borderId="42" xfId="0" applyFont="1" applyBorder="1" applyAlignment="1">
      <alignment vertical="center" wrapText="1"/>
    </xf>
    <xf numFmtId="0" fontId="6" fillId="0" borderId="49" xfId="0" applyFont="1" applyBorder="1" applyAlignment="1">
      <alignment vertical="center" wrapText="1"/>
    </xf>
    <xf numFmtId="0" fontId="6" fillId="0" borderId="37" xfId="0" applyFont="1" applyBorder="1" applyAlignment="1">
      <alignment horizontal="center" vertical="center"/>
    </xf>
    <xf numFmtId="0" fontId="37" fillId="0" borderId="1" xfId="0" applyFont="1" applyBorder="1" applyAlignment="1">
      <alignment vertical="center"/>
    </xf>
    <xf numFmtId="0" fontId="1" fillId="0" borderId="7" xfId="0" applyFont="1" applyBorder="1" applyAlignment="1">
      <alignment vertical="center" wrapText="1"/>
    </xf>
    <xf numFmtId="0" fontId="6" fillId="0" borderId="76" xfId="0" applyFont="1" applyBorder="1" applyAlignment="1">
      <alignment vertical="center" wrapText="1"/>
    </xf>
    <xf numFmtId="0" fontId="6" fillId="0" borderId="110" xfId="0" applyFont="1" applyBorder="1" applyAlignment="1">
      <alignment horizontal="center" vertical="center"/>
    </xf>
    <xf numFmtId="0" fontId="6" fillId="0" borderId="110" xfId="0" applyFont="1" applyBorder="1" applyAlignment="1">
      <alignment vertical="center" wrapText="1"/>
    </xf>
    <xf numFmtId="0" fontId="37" fillId="0" borderId="110" xfId="0" applyFont="1" applyBorder="1" applyAlignment="1">
      <alignment vertical="center"/>
    </xf>
    <xf numFmtId="0" fontId="6" fillId="0" borderId="111" xfId="0" applyFont="1" applyBorder="1" applyAlignment="1">
      <alignment vertical="center" wrapText="1"/>
    </xf>
    <xf numFmtId="0" fontId="1" fillId="0" borderId="45" xfId="0" applyFont="1" applyBorder="1" applyAlignment="1">
      <alignment vertical="center" wrapText="1"/>
    </xf>
    <xf numFmtId="0" fontId="6" fillId="24" borderId="110" xfId="0" applyFont="1" applyFill="1" applyBorder="1" applyAlignment="1">
      <alignment vertical="center" wrapText="1"/>
    </xf>
    <xf numFmtId="0" fontId="17" fillId="0" borderId="112" xfId="0" applyFont="1" applyBorder="1" applyAlignment="1">
      <alignment vertical="center"/>
    </xf>
    <xf numFmtId="0" fontId="42" fillId="0" borderId="0" xfId="0" applyFont="1"/>
    <xf numFmtId="0" fontId="6" fillId="0" borderId="33" xfId="0" applyFont="1" applyBorder="1" applyAlignment="1">
      <alignment vertical="center"/>
    </xf>
    <xf numFmtId="0" fontId="6" fillId="0" borderId="42" xfId="0" applyFont="1" applyBorder="1" applyAlignment="1">
      <alignment vertical="center"/>
    </xf>
    <xf numFmtId="0" fontId="6" fillId="0" borderId="21" xfId="0" quotePrefix="1" applyFont="1" applyBorder="1" applyAlignment="1">
      <alignment vertical="center" wrapText="1"/>
    </xf>
    <xf numFmtId="0" fontId="6" fillId="34" borderId="27" xfId="0" applyFont="1" applyFill="1" applyBorder="1" applyAlignment="1">
      <alignment vertical="center" wrapText="1"/>
    </xf>
    <xf numFmtId="0" fontId="6" fillId="0" borderId="42" xfId="0" applyFont="1" applyBorder="1" applyAlignment="1">
      <alignment horizontal="left" vertical="center" wrapText="1"/>
    </xf>
    <xf numFmtId="0" fontId="6" fillId="0" borderId="27" xfId="0" applyFont="1" applyBorder="1" applyAlignment="1">
      <alignment vertical="center" wrapText="1"/>
    </xf>
    <xf numFmtId="0" fontId="6" fillId="0" borderId="1" xfId="0" applyFont="1" applyBorder="1" applyAlignment="1">
      <alignment vertical="center"/>
    </xf>
    <xf numFmtId="0" fontId="6" fillId="0" borderId="83" xfId="0" applyFont="1" applyBorder="1" applyAlignment="1">
      <alignment vertical="center" wrapText="1"/>
    </xf>
    <xf numFmtId="0" fontId="6" fillId="0" borderId="70" xfId="0" quotePrefix="1" applyFont="1" applyBorder="1" applyAlignment="1">
      <alignment vertical="center" wrapText="1"/>
    </xf>
    <xf numFmtId="0" fontId="0" fillId="0" borderId="82" xfId="0" applyBorder="1" applyProtection="1">
      <protection locked="0"/>
    </xf>
    <xf numFmtId="0" fontId="0" fillId="0" borderId="0" xfId="0" applyAlignment="1" applyProtection="1">
      <alignment vertical="center"/>
      <protection locked="0"/>
    </xf>
    <xf numFmtId="0" fontId="55" fillId="0" borderId="0" xfId="4" applyFont="1" applyAlignment="1">
      <alignment vertical="center"/>
    </xf>
    <xf numFmtId="0" fontId="42" fillId="0" borderId="0" xfId="4"/>
    <xf numFmtId="0" fontId="56" fillId="0" borderId="0" xfId="4" applyFont="1" applyAlignment="1">
      <alignment vertical="center"/>
    </xf>
    <xf numFmtId="0" fontId="57" fillId="0" borderId="0" xfId="4" applyFont="1" applyAlignment="1">
      <alignment vertical="center"/>
    </xf>
    <xf numFmtId="0" fontId="58" fillId="0" borderId="0" xfId="4" applyFont="1" applyAlignment="1">
      <alignment horizontal="left" vertical="center" wrapText="1"/>
    </xf>
    <xf numFmtId="0" fontId="60" fillId="0" borderId="100" xfId="4" applyFont="1" applyBorder="1"/>
    <xf numFmtId="0" fontId="60" fillId="0" borderId="101" xfId="4" applyFont="1" applyBorder="1"/>
    <xf numFmtId="0" fontId="60" fillId="0" borderId="102" xfId="4" applyFont="1" applyBorder="1"/>
    <xf numFmtId="0" fontId="42" fillId="0" borderId="0" xfId="4" applyAlignment="1">
      <alignment vertical="center"/>
    </xf>
    <xf numFmtId="0" fontId="62" fillId="0" borderId="0" xfId="5" applyFont="1" applyAlignment="1">
      <alignment vertical="center"/>
    </xf>
    <xf numFmtId="0" fontId="62" fillId="0" borderId="0" xfId="4" applyFont="1" applyAlignment="1">
      <alignment vertical="center"/>
    </xf>
    <xf numFmtId="0" fontId="63" fillId="0" borderId="0" xfId="4" applyFont="1"/>
    <xf numFmtId="0" fontId="65" fillId="0" borderId="0" xfId="4" applyFont="1"/>
    <xf numFmtId="0" fontId="58" fillId="0" borderId="0" xfId="4" applyFont="1" applyAlignment="1">
      <alignment vertical="center"/>
    </xf>
    <xf numFmtId="0" fontId="19" fillId="13" borderId="68" xfId="0" applyFont="1" applyFill="1" applyBorder="1" applyAlignment="1">
      <alignment horizontal="left" vertical="center" wrapText="1"/>
    </xf>
    <xf numFmtId="0" fontId="1" fillId="0" borderId="21"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18" xfId="0" applyFont="1" applyBorder="1" applyAlignment="1">
      <alignment horizontal="center" vertical="center" wrapText="1"/>
    </xf>
    <xf numFmtId="0" fontId="6" fillId="0" borderId="21" xfId="0" applyFont="1" applyBorder="1" applyAlignment="1">
      <alignment horizontal="left" vertical="center" wrapText="1"/>
    </xf>
    <xf numFmtId="0" fontId="6" fillId="0" borderId="18" xfId="0" applyFont="1" applyBorder="1" applyAlignment="1">
      <alignment horizontal="left" vertical="center" wrapText="1"/>
    </xf>
    <xf numFmtId="0" fontId="1" fillId="12" borderId="21" xfId="0" applyFont="1" applyFill="1" applyBorder="1" applyAlignment="1">
      <alignment horizontal="center" vertical="center" wrapText="1"/>
    </xf>
    <xf numFmtId="0" fontId="1" fillId="12" borderId="18" xfId="0" applyFont="1" applyFill="1" applyBorder="1" applyAlignment="1">
      <alignment horizontal="center" vertical="center" wrapText="1"/>
    </xf>
    <xf numFmtId="0" fontId="1" fillId="21" borderId="21" xfId="0" applyFont="1" applyFill="1" applyBorder="1" applyAlignment="1">
      <alignment horizontal="center" vertical="center" wrapText="1"/>
    </xf>
    <xf numFmtId="0" fontId="1" fillId="21" borderId="18" xfId="0" applyFont="1" applyFill="1" applyBorder="1" applyAlignment="1">
      <alignment horizontal="center" vertical="center" wrapText="1"/>
    </xf>
    <xf numFmtId="0" fontId="6" fillId="0" borderId="21" xfId="0" applyFont="1" applyBorder="1" applyAlignment="1">
      <alignment horizontal="center" vertical="center" wrapText="1"/>
    </xf>
    <xf numFmtId="0" fontId="6" fillId="0" borderId="18" xfId="0" applyFont="1" applyBorder="1" applyAlignment="1">
      <alignment horizontal="center" vertical="center" wrapText="1"/>
    </xf>
    <xf numFmtId="0" fontId="1" fillId="21" borderId="33" xfId="0" applyFont="1" applyFill="1" applyBorder="1" applyAlignment="1">
      <alignment horizontal="center" vertical="center" wrapText="1"/>
    </xf>
    <xf numFmtId="0" fontId="24" fillId="21" borderId="21" xfId="0" applyFont="1" applyFill="1" applyBorder="1" applyAlignment="1">
      <alignment horizontal="center" vertical="center" wrapText="1"/>
    </xf>
    <xf numFmtId="0" fontId="24" fillId="21" borderId="33" xfId="0" applyFont="1" applyFill="1" applyBorder="1" applyAlignment="1">
      <alignment horizontal="center" vertical="center" wrapText="1"/>
    </xf>
    <xf numFmtId="0" fontId="24" fillId="21" borderId="18"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1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21" borderId="34" xfId="0" applyFont="1" applyFill="1" applyBorder="1" applyAlignment="1">
      <alignment horizontal="left" vertical="center" wrapText="1"/>
    </xf>
    <xf numFmtId="0" fontId="1" fillId="21" borderId="36" xfId="0" applyFont="1" applyFill="1" applyBorder="1" applyAlignment="1">
      <alignment horizontal="left" vertical="center" wrapText="1"/>
    </xf>
    <xf numFmtId="0" fontId="6" fillId="0" borderId="3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33" xfId="0" applyFont="1" applyBorder="1" applyAlignment="1">
      <alignment horizontal="center" vertical="center" wrapText="1"/>
    </xf>
    <xf numFmtId="0" fontId="2" fillId="0" borderId="33" xfId="0" applyFont="1" applyBorder="1" applyAlignment="1">
      <alignment horizontal="center" vertical="center" wrapText="1"/>
    </xf>
    <xf numFmtId="0" fontId="2" fillId="16" borderId="46" xfId="0" applyFont="1" applyFill="1" applyBorder="1" applyAlignment="1">
      <alignment horizontal="center" vertical="center"/>
    </xf>
    <xf numFmtId="0" fontId="6" fillId="0" borderId="34"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17" fillId="0" borderId="21" xfId="0" applyFont="1" applyBorder="1" applyAlignment="1">
      <alignment horizontal="center" vertical="center" wrapText="1"/>
    </xf>
    <xf numFmtId="0" fontId="17" fillId="0" borderId="18" xfId="0" applyFont="1" applyBorder="1" applyAlignment="1">
      <alignment horizontal="center" vertical="center" wrapText="1"/>
    </xf>
    <xf numFmtId="0" fontId="1" fillId="0" borderId="21" xfId="0" applyFont="1" applyBorder="1" applyAlignment="1">
      <alignment horizontal="center"/>
    </xf>
    <xf numFmtId="0" fontId="1" fillId="0" borderId="18" xfId="0" applyFont="1" applyBorder="1" applyAlignment="1">
      <alignment horizontal="center"/>
    </xf>
    <xf numFmtId="0" fontId="0" fillId="0" borderId="21" xfId="0" applyBorder="1" applyAlignment="1">
      <alignment horizontal="center" vertical="center" wrapText="1"/>
    </xf>
    <xf numFmtId="0" fontId="0" fillId="0" borderId="18" xfId="0" applyBorder="1" applyAlignment="1">
      <alignment horizontal="center" vertical="center" wrapText="1"/>
    </xf>
    <xf numFmtId="0" fontId="0" fillId="12" borderId="21" xfId="0" applyFill="1" applyBorder="1" applyAlignment="1">
      <alignment horizontal="center" vertical="center" wrapText="1"/>
    </xf>
    <xf numFmtId="0" fontId="0" fillId="12" borderId="33" xfId="0" applyFill="1" applyBorder="1" applyAlignment="1">
      <alignment horizontal="center" vertical="center" wrapText="1"/>
    </xf>
    <xf numFmtId="0" fontId="0" fillId="12" borderId="18" xfId="0" applyFill="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17" fillId="25" borderId="21" xfId="0" applyFont="1" applyFill="1" applyBorder="1" applyAlignment="1">
      <alignment horizontal="center" vertical="center" wrapText="1"/>
    </xf>
    <xf numFmtId="0" fontId="17" fillId="25" borderId="18" xfId="0" applyFont="1" applyFill="1" applyBorder="1" applyAlignment="1">
      <alignment horizontal="center" vertical="center" wrapText="1"/>
    </xf>
    <xf numFmtId="0" fontId="17" fillId="22" borderId="21" xfId="0" applyFont="1" applyFill="1" applyBorder="1" applyAlignment="1">
      <alignment horizontal="center" vertical="center" wrapText="1"/>
    </xf>
    <xf numFmtId="0" fontId="17" fillId="22" borderId="18" xfId="0" applyFont="1" applyFill="1" applyBorder="1" applyAlignment="1">
      <alignment horizontal="center" vertical="center" wrapText="1"/>
    </xf>
    <xf numFmtId="0" fontId="6" fillId="0" borderId="20" xfId="0" applyFont="1" applyBorder="1" applyAlignment="1">
      <alignment horizontal="center" vertical="center" wrapText="1"/>
    </xf>
    <xf numFmtId="0" fontId="6" fillId="0" borderId="28" xfId="0" applyFont="1" applyBorder="1" applyAlignment="1">
      <alignment horizontal="center" vertical="center" wrapText="1"/>
    </xf>
    <xf numFmtId="0" fontId="1" fillId="0" borderId="21" xfId="0" applyFont="1" applyBorder="1" applyAlignment="1">
      <alignment horizontal="left" vertical="center" wrapText="1"/>
    </xf>
    <xf numFmtId="0" fontId="1" fillId="0" borderId="33" xfId="0" applyFont="1" applyBorder="1" applyAlignment="1">
      <alignment horizontal="left" vertical="center" wrapText="1"/>
    </xf>
    <xf numFmtId="0" fontId="1" fillId="0" borderId="18" xfId="0" applyFont="1" applyBorder="1" applyAlignment="1">
      <alignment horizontal="left" vertical="center" wrapText="1"/>
    </xf>
    <xf numFmtId="0" fontId="6" fillId="16" borderId="21" xfId="0" applyFont="1" applyFill="1" applyBorder="1" applyAlignment="1">
      <alignment horizontal="center" vertical="center" wrapText="1"/>
    </xf>
    <xf numFmtId="0" fontId="6" fillId="16" borderId="18" xfId="0" applyFont="1" applyFill="1" applyBorder="1" applyAlignment="1">
      <alignment horizontal="center" vertical="center" wrapText="1"/>
    </xf>
    <xf numFmtId="0" fontId="6" fillId="0" borderId="41" xfId="0" applyFont="1" applyBorder="1" applyAlignment="1">
      <alignment horizontal="center" vertical="center" wrapText="1"/>
    </xf>
    <xf numFmtId="0" fontId="6" fillId="0" borderId="40" xfId="0" applyFont="1" applyBorder="1" applyAlignment="1">
      <alignment horizontal="center" vertical="center" wrapText="1"/>
    </xf>
    <xf numFmtId="0" fontId="1" fillId="0" borderId="21"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12" borderId="33" xfId="0" applyFont="1" applyFill="1" applyBorder="1" applyAlignment="1">
      <alignment horizontal="center" vertical="center" wrapText="1"/>
    </xf>
    <xf numFmtId="0" fontId="17" fillId="0" borderId="33" xfId="0" applyFont="1" applyBorder="1" applyAlignment="1">
      <alignment horizontal="center" vertical="center" wrapText="1"/>
    </xf>
    <xf numFmtId="0" fontId="17" fillId="23" borderId="21" xfId="0" applyFont="1" applyFill="1" applyBorder="1" applyAlignment="1">
      <alignment horizontal="center" vertical="center" wrapText="1"/>
    </xf>
    <xf numFmtId="0" fontId="17" fillId="23" borderId="33" xfId="0" applyFont="1" applyFill="1" applyBorder="1" applyAlignment="1">
      <alignment horizontal="center" vertical="center" wrapText="1"/>
    </xf>
    <xf numFmtId="0" fontId="17" fillId="23" borderId="18" xfId="0" applyFont="1" applyFill="1" applyBorder="1" applyAlignment="1">
      <alignment horizontal="center" vertical="center" wrapText="1"/>
    </xf>
    <xf numFmtId="0" fontId="63" fillId="0" borderId="0" xfId="5" applyFont="1" applyAlignment="1">
      <alignment horizontal="left" vertical="top" wrapText="1"/>
    </xf>
    <xf numFmtId="0" fontId="58" fillId="0" borderId="0" xfId="4" applyFont="1" applyAlignment="1">
      <alignment horizontal="left" vertical="top" wrapText="1"/>
    </xf>
    <xf numFmtId="0" fontId="58" fillId="0" borderId="0" xfId="4" applyFont="1" applyAlignment="1">
      <alignment horizontal="left" vertical="center" wrapText="1"/>
    </xf>
    <xf numFmtId="0" fontId="66" fillId="0" borderId="0" xfId="4" applyFont="1" applyAlignment="1">
      <alignment horizontal="center" vertical="center" wrapText="1"/>
    </xf>
    <xf numFmtId="0" fontId="59" fillId="32" borderId="1" xfId="4" applyFont="1" applyFill="1" applyBorder="1" applyAlignment="1">
      <alignment horizontal="left" vertical="center" wrapText="1"/>
    </xf>
    <xf numFmtId="0" fontId="60" fillId="0" borderId="1" xfId="4" applyFont="1" applyBorder="1" applyAlignment="1">
      <alignment horizontal="left" vertical="center" wrapText="1"/>
    </xf>
    <xf numFmtId="0" fontId="60" fillId="0" borderId="1" xfId="4" applyFont="1" applyBorder="1" applyAlignment="1">
      <alignment horizontal="left" vertical="top" wrapText="1"/>
    </xf>
    <xf numFmtId="0" fontId="53" fillId="0" borderId="1" xfId="0" applyFont="1" applyBorder="1" applyAlignment="1">
      <alignment horizontal="left" vertical="top" wrapText="1"/>
    </xf>
    <xf numFmtId="0" fontId="60" fillId="0" borderId="103" xfId="4" quotePrefix="1" applyFont="1" applyBorder="1" applyAlignment="1">
      <alignment horizontal="left" vertical="top" wrapText="1"/>
    </xf>
    <xf numFmtId="0" fontId="60" fillId="0" borderId="0" xfId="4" applyFont="1" applyAlignment="1">
      <alignment horizontal="left" vertical="top" wrapText="1"/>
    </xf>
    <xf numFmtId="0" fontId="60" fillId="0" borderId="88" xfId="4" applyFont="1" applyBorder="1" applyAlignment="1">
      <alignment horizontal="left" vertical="top" wrapText="1"/>
    </xf>
    <xf numFmtId="0" fontId="60" fillId="0" borderId="103" xfId="4" applyFont="1" applyBorder="1" applyAlignment="1">
      <alignment horizontal="left" vertical="top" wrapText="1"/>
    </xf>
    <xf numFmtId="0" fontId="60" fillId="0" borderId="104" xfId="4" applyFont="1" applyBorder="1" applyAlignment="1">
      <alignment horizontal="left" vertical="top" wrapText="1"/>
    </xf>
    <xf numFmtId="0" fontId="60" fillId="0" borderId="98" xfId="4" applyFont="1" applyBorder="1" applyAlignment="1">
      <alignment horizontal="left" vertical="top" wrapText="1"/>
    </xf>
    <xf numFmtId="0" fontId="60" fillId="0" borderId="82" xfId="4" applyFont="1" applyBorder="1" applyAlignment="1">
      <alignment horizontal="left" vertical="top" wrapText="1"/>
    </xf>
    <xf numFmtId="0" fontId="60" fillId="0" borderId="9" xfId="4" applyFont="1" applyBorder="1" applyAlignment="1">
      <alignment horizontal="left" vertical="top" wrapText="1"/>
    </xf>
    <xf numFmtId="0" fontId="60" fillId="0" borderId="8" xfId="4" applyFont="1" applyBorder="1" applyAlignment="1">
      <alignment horizontal="left" vertical="top" wrapText="1"/>
    </xf>
    <xf numFmtId="0" fontId="60" fillId="0" borderId="10" xfId="4" applyFont="1" applyBorder="1" applyAlignment="1">
      <alignment horizontal="left" vertical="top" wrapText="1"/>
    </xf>
    <xf numFmtId="0" fontId="60" fillId="0" borderId="15" xfId="4" applyFont="1" applyBorder="1" applyAlignment="1">
      <alignment horizontal="left" vertical="top" wrapText="1"/>
    </xf>
    <xf numFmtId="0" fontId="60" fillId="0" borderId="14" xfId="4" applyFont="1" applyBorder="1" applyAlignment="1">
      <alignment horizontal="left" vertical="top" wrapText="1"/>
    </xf>
    <xf numFmtId="0" fontId="53" fillId="0" borderId="1" xfId="0" applyFont="1" applyBorder="1" applyAlignment="1">
      <alignment horizontal="left" vertical="center" wrapText="1"/>
    </xf>
    <xf numFmtId="0" fontId="58" fillId="32" borderId="1" xfId="4" applyFont="1" applyFill="1" applyBorder="1" applyAlignment="1">
      <alignment horizontal="left" vertical="center" wrapText="1"/>
    </xf>
    <xf numFmtId="0" fontId="59" fillId="32" borderId="1" xfId="4" applyFont="1" applyFill="1" applyBorder="1" applyAlignment="1">
      <alignment horizontal="center" vertical="center" wrapText="1"/>
    </xf>
    <xf numFmtId="14" fontId="54" fillId="0" borderId="1" xfId="0" applyNumberFormat="1" applyFont="1" applyBorder="1" applyAlignment="1">
      <alignment horizontal="left" vertical="center" wrapText="1"/>
    </xf>
    <xf numFmtId="0" fontId="54" fillId="0" borderId="1" xfId="0" applyFont="1" applyBorder="1" applyAlignment="1">
      <alignment horizontal="left" vertical="center" wrapText="1"/>
    </xf>
    <xf numFmtId="0" fontId="60" fillId="0" borderId="5" xfId="4" applyFont="1" applyBorder="1" applyAlignment="1">
      <alignment horizontal="left" vertical="center" wrapText="1"/>
    </xf>
    <xf numFmtId="0" fontId="60" fillId="0" borderId="7" xfId="4" applyFont="1" applyBorder="1" applyAlignment="1">
      <alignment horizontal="left" vertical="center" wrapText="1"/>
    </xf>
    <xf numFmtId="0" fontId="2" fillId="0" borderId="1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5" xfId="0" applyFont="1" applyBorder="1" applyAlignment="1">
      <alignment horizontal="center" vertical="center" wrapText="1"/>
    </xf>
    <xf numFmtId="165" fontId="2" fillId="0" borderId="8" xfId="0" applyNumberFormat="1" applyFont="1" applyBorder="1" applyAlignment="1">
      <alignment horizontal="center" vertical="center"/>
    </xf>
    <xf numFmtId="165" fontId="2" fillId="0" borderId="12" xfId="0" applyNumberFormat="1" applyFont="1" applyBorder="1" applyAlignment="1">
      <alignment horizontal="center" vertical="center"/>
    </xf>
    <xf numFmtId="0" fontId="6" fillId="0" borderId="10" xfId="0" applyFont="1" applyFill="1" applyBorder="1" applyAlignment="1">
      <alignment vertical="center" wrapText="1"/>
    </xf>
    <xf numFmtId="0" fontId="6" fillId="0" borderId="13" xfId="0" applyFont="1" applyFill="1" applyBorder="1" applyAlignment="1">
      <alignmen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2" fillId="0" borderId="11" xfId="0" applyFont="1" applyBorder="1" applyAlignment="1">
      <alignment horizontal="center" vertical="center" wrapText="1"/>
    </xf>
    <xf numFmtId="165" fontId="2" fillId="0" borderId="8" xfId="0" applyNumberFormat="1" applyFont="1" applyBorder="1" applyAlignment="1">
      <alignment horizontal="center" vertical="center" wrapText="1"/>
    </xf>
    <xf numFmtId="165" fontId="2" fillId="0" borderId="12" xfId="0" applyNumberFormat="1" applyFont="1" applyBorder="1" applyAlignment="1">
      <alignment horizontal="center" vertical="center" wrapText="1"/>
    </xf>
    <xf numFmtId="0" fontId="6" fillId="0" borderId="10"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165" fontId="2" fillId="0" borderId="0" xfId="0" applyNumberFormat="1" applyFont="1" applyBorder="1" applyAlignment="1">
      <alignment horizontal="center" vertical="center" wrapText="1"/>
    </xf>
    <xf numFmtId="0" fontId="6" fillId="0" borderId="14" xfId="0" applyFont="1" applyFill="1" applyBorder="1" applyAlignment="1">
      <alignment vertical="center" wrapText="1"/>
    </xf>
    <xf numFmtId="0" fontId="12" fillId="0" borderId="1" xfId="0" applyFont="1" applyBorder="1" applyAlignment="1">
      <alignment vertical="center" wrapText="1"/>
    </xf>
    <xf numFmtId="0" fontId="6" fillId="0" borderId="10"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1" fillId="12" borderId="2" xfId="0" applyFont="1" applyFill="1" applyBorder="1" applyAlignment="1">
      <alignment horizontal="left" vertical="center" wrapText="1"/>
    </xf>
    <xf numFmtId="0" fontId="11" fillId="12" borderId="3" xfId="0" applyFont="1" applyFill="1" applyBorder="1" applyAlignment="1">
      <alignment horizontal="left" vertical="center" wrapText="1"/>
    </xf>
    <xf numFmtId="0" fontId="11" fillId="12" borderId="2"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8" xfId="0" applyFont="1" applyBorder="1" applyAlignment="1">
      <alignment vertical="center" wrapText="1"/>
    </xf>
    <xf numFmtId="0" fontId="1" fillId="0" borderId="0" xfId="0" applyFont="1" applyBorder="1" applyAlignment="1">
      <alignment vertical="center" wrapText="1"/>
    </xf>
    <xf numFmtId="165" fontId="2" fillId="0" borderId="0" xfId="0" applyNumberFormat="1" applyFont="1" applyBorder="1" applyAlignment="1">
      <alignment horizontal="center" vertical="center"/>
    </xf>
    <xf numFmtId="0" fontId="1" fillId="0" borderId="1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3" xfId="0" applyFont="1" applyBorder="1" applyAlignment="1">
      <alignment vertical="center" wrapText="1"/>
    </xf>
    <xf numFmtId="0" fontId="6" fillId="0" borderId="16" xfId="0" applyFont="1" applyFill="1" applyBorder="1" applyAlignment="1">
      <alignment horizontal="left" vertical="center" wrapText="1"/>
    </xf>
    <xf numFmtId="0" fontId="1" fillId="0" borderId="16" xfId="0" applyFont="1" applyBorder="1" applyAlignment="1">
      <alignment horizontal="left" vertical="center" wrapText="1"/>
    </xf>
    <xf numFmtId="0" fontId="6" fillId="0" borderId="16" xfId="0" applyFont="1" applyBorder="1" applyAlignment="1">
      <alignment horizontal="left" vertical="center" wrapText="1"/>
    </xf>
    <xf numFmtId="0" fontId="6" fillId="0" borderId="16" xfId="0" applyFont="1" applyBorder="1" applyAlignment="1">
      <alignment horizontal="center" vertical="center" wrapText="1"/>
    </xf>
    <xf numFmtId="0" fontId="1" fillId="0" borderId="16" xfId="0" applyFont="1" applyBorder="1" applyAlignment="1">
      <alignment horizontal="center" vertical="center" wrapText="1"/>
    </xf>
    <xf numFmtId="0" fontId="6" fillId="0" borderId="16" xfId="0" applyFont="1" applyFill="1" applyBorder="1" applyAlignment="1">
      <alignment horizontal="center" vertical="center" wrapText="1"/>
    </xf>
    <xf numFmtId="0" fontId="0" fillId="0" borderId="16" xfId="0" applyBorder="1" applyAlignment="1">
      <alignment horizontal="center" vertical="center" wrapText="1"/>
    </xf>
    <xf numFmtId="0" fontId="1" fillId="0" borderId="16" xfId="0" applyFont="1" applyBorder="1" applyAlignment="1">
      <alignment horizontal="center"/>
    </xf>
    <xf numFmtId="0" fontId="0" fillId="12" borderId="16" xfId="0" applyFill="1" applyBorder="1" applyAlignment="1">
      <alignment horizontal="center" vertical="center" wrapText="1"/>
    </xf>
    <xf numFmtId="0" fontId="33" fillId="31" borderId="10" xfId="0" applyFont="1" applyFill="1" applyBorder="1" applyAlignment="1" applyProtection="1">
      <alignment horizontal="center" vertical="center" wrapText="1"/>
      <protection locked="0"/>
    </xf>
    <xf numFmtId="0" fontId="33" fillId="31" borderId="14" xfId="0" applyFont="1" applyFill="1" applyBorder="1" applyAlignment="1" applyProtection="1">
      <alignment horizontal="center" vertical="center" wrapText="1"/>
      <protection locked="0"/>
    </xf>
    <xf numFmtId="0" fontId="33" fillId="31" borderId="109" xfId="0" applyFont="1" applyFill="1" applyBorder="1" applyAlignment="1" applyProtection="1">
      <alignment horizontal="center" vertical="center" wrapText="1"/>
      <protection locked="0"/>
    </xf>
    <xf numFmtId="0" fontId="33" fillId="31" borderId="72" xfId="0" applyFont="1" applyFill="1" applyBorder="1" applyAlignment="1" applyProtection="1">
      <alignment horizontal="center" vertical="center" wrapText="1"/>
    </xf>
    <xf numFmtId="0" fontId="33" fillId="31" borderId="74" xfId="0" applyFont="1" applyFill="1" applyBorder="1" applyAlignment="1" applyProtection="1">
      <alignment horizontal="center" vertical="center" wrapText="1"/>
    </xf>
    <xf numFmtId="0" fontId="33" fillId="31" borderId="75" xfId="0" applyFont="1" applyFill="1" applyBorder="1" applyAlignment="1" applyProtection="1">
      <alignment horizontal="center" vertical="center" wrapText="1"/>
    </xf>
    <xf numFmtId="0" fontId="34" fillId="8" borderId="63" xfId="0" applyFont="1" applyFill="1" applyBorder="1" applyAlignment="1">
      <alignment horizontal="center"/>
    </xf>
    <xf numFmtId="0" fontId="34" fillId="8" borderId="64" xfId="0" applyFont="1" applyFill="1" applyBorder="1" applyAlignment="1">
      <alignment horizontal="center"/>
    </xf>
    <xf numFmtId="0" fontId="31" fillId="31" borderId="2" xfId="0" applyFont="1" applyFill="1" applyBorder="1" applyAlignment="1" applyProtection="1">
      <alignment horizontal="center" vertical="center" wrapText="1"/>
    </xf>
    <xf numFmtId="0" fontId="31" fillId="31" borderId="4" xfId="0" applyFont="1" applyFill="1" applyBorder="1" applyAlignment="1" applyProtection="1">
      <alignment horizontal="center" vertical="center" wrapText="1"/>
    </xf>
    <xf numFmtId="0" fontId="31" fillId="31" borderId="3" xfId="0" applyFont="1" applyFill="1" applyBorder="1" applyAlignment="1" applyProtection="1">
      <alignment horizontal="center" vertical="center" wrapText="1"/>
    </xf>
    <xf numFmtId="0" fontId="6" fillId="0" borderId="21" xfId="0" applyFont="1" applyBorder="1" applyAlignment="1">
      <alignment vertical="center" wrapText="1"/>
    </xf>
    <xf numFmtId="0" fontId="6" fillId="0" borderId="18" xfId="0" applyFont="1" applyBorder="1" applyAlignment="1">
      <alignment vertical="center" wrapText="1"/>
    </xf>
    <xf numFmtId="0" fontId="6" fillId="0" borderId="33" xfId="0" applyFont="1" applyBorder="1" applyAlignment="1">
      <alignment vertical="center" wrapText="1"/>
    </xf>
    <xf numFmtId="0" fontId="17" fillId="0" borderId="37" xfId="0" applyFont="1" applyBorder="1" applyAlignment="1">
      <alignment vertical="center"/>
    </xf>
    <xf numFmtId="0" fontId="17" fillId="0" borderId="38" xfId="0" applyFont="1" applyBorder="1" applyAlignment="1">
      <alignment vertical="center"/>
    </xf>
    <xf numFmtId="0" fontId="17" fillId="0" borderId="21" xfId="0" applyFont="1" applyBorder="1" applyAlignment="1">
      <alignment vertical="center" wrapText="1"/>
    </xf>
    <xf numFmtId="0" fontId="0" fillId="0" borderId="43" xfId="0" applyBorder="1" applyAlignment="1">
      <alignment vertical="center" wrapText="1"/>
    </xf>
    <xf numFmtId="0" fontId="0" fillId="0" borderId="33" xfId="0" applyBorder="1" applyAlignment="1">
      <alignment vertical="center" wrapText="1"/>
    </xf>
    <xf numFmtId="0" fontId="6" fillId="34" borderId="33" xfId="0" applyFont="1" applyFill="1" applyBorder="1" applyAlignment="1">
      <alignment horizontal="left" vertical="center" wrapText="1"/>
    </xf>
    <xf numFmtId="0" fontId="6" fillId="34" borderId="43" xfId="0" applyFont="1" applyFill="1" applyBorder="1" applyAlignment="1">
      <alignment horizontal="left" vertical="center" wrapText="1"/>
    </xf>
    <xf numFmtId="0" fontId="6" fillId="0" borderId="91" xfId="0" applyFont="1" applyBorder="1" applyAlignment="1">
      <alignment horizontal="center" vertical="center" wrapText="1"/>
    </xf>
    <xf numFmtId="0" fontId="39" fillId="0" borderId="34" xfId="0" applyFont="1" applyBorder="1" applyAlignment="1">
      <alignment horizontal="left" vertical="center" wrapText="1"/>
    </xf>
    <xf numFmtId="0" fontId="39" fillId="0" borderId="36" xfId="0" applyFont="1" applyBorder="1" applyAlignment="1">
      <alignment horizontal="left" vertical="center" wrapText="1"/>
    </xf>
    <xf numFmtId="0" fontId="6" fillId="0" borderId="37" xfId="0" applyFont="1" applyBorder="1" applyAlignment="1">
      <alignment horizontal="left" vertical="center" wrapText="1"/>
    </xf>
    <xf numFmtId="0" fontId="6" fillId="0" borderId="38" xfId="0" applyFont="1" applyBorder="1" applyAlignment="1">
      <alignment horizontal="left" vertical="center" wrapText="1"/>
    </xf>
    <xf numFmtId="0" fontId="6" fillId="33" borderId="91" xfId="0" applyFont="1" applyFill="1" applyBorder="1" applyAlignment="1">
      <alignment horizontal="center" vertical="center" wrapText="1"/>
    </xf>
    <xf numFmtId="0" fontId="39" fillId="0" borderId="34" xfId="0" applyFont="1" applyBorder="1" applyAlignment="1">
      <alignment horizontal="center" vertical="center" wrapText="1"/>
    </xf>
    <xf numFmtId="0" fontId="39" fillId="0" borderId="35" xfId="0" applyFont="1" applyBorder="1" applyAlignment="1">
      <alignment horizontal="center" vertical="center" wrapText="1"/>
    </xf>
    <xf numFmtId="0" fontId="6" fillId="34" borderId="37" xfId="0" applyFont="1" applyFill="1" applyBorder="1" applyAlignment="1">
      <alignment horizontal="left" vertical="center" wrapText="1"/>
    </xf>
    <xf numFmtId="0" fontId="6" fillId="34" borderId="38" xfId="0" applyFont="1" applyFill="1" applyBorder="1" applyAlignment="1">
      <alignment horizontal="left" vertical="center" wrapText="1"/>
    </xf>
    <xf numFmtId="0" fontId="6" fillId="34" borderId="21" xfId="0" applyFont="1" applyFill="1" applyBorder="1" applyAlignment="1">
      <alignment horizontal="left" vertical="center" wrapText="1"/>
    </xf>
    <xf numFmtId="0" fontId="6" fillId="34" borderId="18" xfId="0" applyFont="1" applyFill="1" applyBorder="1" applyAlignment="1">
      <alignment horizontal="left" vertical="center" wrapText="1"/>
    </xf>
    <xf numFmtId="0" fontId="6" fillId="0" borderId="89" xfId="0" applyFont="1" applyBorder="1" applyAlignment="1">
      <alignment horizontal="center" vertical="center" wrapText="1"/>
    </xf>
    <xf numFmtId="0" fontId="6" fillId="0" borderId="90" xfId="0" applyFont="1" applyBorder="1" applyAlignment="1">
      <alignment horizontal="center" vertical="center" wrapText="1"/>
    </xf>
    <xf numFmtId="0" fontId="6" fillId="33" borderId="89" xfId="0" applyFont="1" applyFill="1" applyBorder="1" applyAlignment="1">
      <alignment horizontal="center" vertical="center" wrapText="1"/>
    </xf>
    <xf numFmtId="0" fontId="6" fillId="33" borderId="94" xfId="0" applyFont="1" applyFill="1" applyBorder="1" applyAlignment="1">
      <alignment horizontal="center" vertical="center" wrapText="1"/>
    </xf>
    <xf numFmtId="0" fontId="6" fillId="33" borderId="90" xfId="0" applyFont="1" applyFill="1" applyBorder="1" applyAlignment="1">
      <alignment horizontal="center" vertical="center" wrapText="1"/>
    </xf>
    <xf numFmtId="0" fontId="6" fillId="34" borderId="47" xfId="0" applyFont="1" applyFill="1" applyBorder="1" applyAlignment="1">
      <alignment horizontal="left" vertical="center" wrapText="1"/>
    </xf>
    <xf numFmtId="0" fontId="1" fillId="34" borderId="21" xfId="0" applyFont="1" applyFill="1" applyBorder="1" applyAlignment="1">
      <alignment horizontal="left" vertical="center" wrapText="1"/>
    </xf>
    <xf numFmtId="0" fontId="1" fillId="34" borderId="33" xfId="0" applyFont="1" applyFill="1" applyBorder="1" applyAlignment="1">
      <alignment horizontal="left" vertical="center" wrapText="1"/>
    </xf>
    <xf numFmtId="0" fontId="1" fillId="34" borderId="18" xfId="0" applyFont="1" applyFill="1" applyBorder="1" applyAlignment="1">
      <alignment horizontal="left" vertical="center" wrapText="1"/>
    </xf>
    <xf numFmtId="0" fontId="6" fillId="0" borderId="47" xfId="0" applyFont="1" applyBorder="1" applyAlignment="1">
      <alignment horizontal="left" vertical="center" wrapText="1"/>
    </xf>
    <xf numFmtId="0" fontId="6" fillId="0" borderId="33" xfId="0" applyFont="1" applyBorder="1" applyAlignment="1">
      <alignment horizontal="left" vertical="center" wrapText="1"/>
    </xf>
    <xf numFmtId="0" fontId="6" fillId="0" borderId="93"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43" xfId="0" applyFont="1" applyBorder="1" applyAlignment="1">
      <alignment horizontal="left" vertical="center" wrapText="1"/>
    </xf>
    <xf numFmtId="0" fontId="6" fillId="0" borderId="94" xfId="0" applyFont="1" applyBorder="1" applyAlignment="1">
      <alignment horizontal="center" vertical="center" wrapText="1"/>
    </xf>
    <xf numFmtId="0" fontId="6" fillId="0" borderId="49" xfId="0" applyFont="1" applyBorder="1" applyAlignment="1">
      <alignment horizontal="left" vertical="center" wrapText="1"/>
    </xf>
    <xf numFmtId="0" fontId="6" fillId="35" borderId="94" xfId="0" applyFont="1" applyFill="1" applyBorder="1" applyAlignment="1">
      <alignment horizontal="center" vertical="center" wrapText="1"/>
    </xf>
    <xf numFmtId="0" fontId="6" fillId="35" borderId="90" xfId="0" applyFont="1" applyFill="1" applyBorder="1" applyAlignment="1">
      <alignment horizontal="center" vertical="center" wrapText="1"/>
    </xf>
    <xf numFmtId="0" fontId="6" fillId="34" borderId="1" xfId="0" applyFont="1" applyFill="1" applyBorder="1" applyAlignment="1">
      <alignment horizontal="left" vertical="center" wrapText="1"/>
    </xf>
    <xf numFmtId="0" fontId="6" fillId="34" borderId="1" xfId="0" applyFont="1" applyFill="1" applyBorder="1" applyAlignment="1">
      <alignment horizontal="center" vertical="center" wrapText="1"/>
    </xf>
    <xf numFmtId="0" fontId="6" fillId="35" borderId="92" xfId="0" applyFont="1" applyFill="1" applyBorder="1" applyAlignment="1">
      <alignment horizontal="center" vertical="center" wrapText="1"/>
    </xf>
    <xf numFmtId="0" fontId="6" fillId="0" borderId="87" xfId="0" applyFont="1" applyBorder="1" applyAlignment="1">
      <alignment horizontal="center" vertical="center" wrapText="1"/>
    </xf>
    <xf numFmtId="0" fontId="6" fillId="0" borderId="85" xfId="0" applyFont="1" applyBorder="1" applyAlignment="1">
      <alignment horizontal="left" vertical="center" wrapText="1"/>
    </xf>
    <xf numFmtId="0" fontId="6" fillId="0" borderId="84" xfId="0" applyFont="1" applyBorder="1" applyAlignment="1">
      <alignment horizontal="left" vertical="center" wrapText="1"/>
    </xf>
    <xf numFmtId="0" fontId="6" fillId="35" borderId="91" xfId="0" applyFont="1" applyFill="1" applyBorder="1" applyAlignment="1">
      <alignment horizontal="center" vertical="center" wrapText="1"/>
    </xf>
    <xf numFmtId="0" fontId="39" fillId="0" borderId="86" xfId="0" applyFont="1" applyBorder="1" applyAlignment="1">
      <alignment horizontal="center" vertical="center" wrapText="1"/>
    </xf>
    <xf numFmtId="0" fontId="6" fillId="35" borderId="89" xfId="0" applyFont="1" applyFill="1" applyBorder="1" applyAlignment="1">
      <alignment horizontal="center" vertical="center" wrapText="1"/>
    </xf>
    <xf numFmtId="0" fontId="6" fillId="34" borderId="21" xfId="0" applyFont="1" applyFill="1" applyBorder="1" applyAlignment="1">
      <alignment horizontal="center" vertical="center" wrapText="1"/>
    </xf>
    <xf numFmtId="0" fontId="6" fillId="34" borderId="18" xfId="0" applyFont="1" applyFill="1" applyBorder="1" applyAlignment="1">
      <alignment horizontal="center" vertical="center" wrapText="1"/>
    </xf>
  </cellXfs>
  <cellStyles count="6">
    <cellStyle name="Hyperlink" xfId="3" builtinId="8"/>
    <cellStyle name="Normal" xfId="0" builtinId="0"/>
    <cellStyle name="Normal 2" xfId="1" xr:uid="{FD719E63-D1F1-44BB-AE06-64D90D8DAE52}"/>
    <cellStyle name="Normal 2 2" xfId="4" xr:uid="{05633860-E3A1-4C35-9A23-6071BD580FA6}"/>
    <cellStyle name="Normal 3" xfId="5" xr:uid="{ACF3D6CD-36CA-44D6-8063-78B67E677E67}"/>
    <cellStyle name="Porcentaje 2" xfId="2" xr:uid="{D45C3AE5-46EC-4E72-9903-01E1ADFC21EB}"/>
  </cellStyles>
  <dxfs count="8">
    <dxf>
      <font>
        <color theme="9" tint="0.39994506668294322"/>
      </font>
    </dxf>
    <dxf>
      <font>
        <color theme="9" tint="-0.24994659260841701"/>
      </font>
    </dxf>
    <dxf>
      <font>
        <color theme="0"/>
      </font>
    </dxf>
    <dxf>
      <font>
        <color theme="9" tint="-0.499984740745262"/>
      </font>
    </dxf>
    <dxf>
      <font>
        <color theme="9" tint="0.39994506668294322"/>
      </font>
    </dxf>
    <dxf>
      <font>
        <color theme="9" tint="-0.24994659260841701"/>
      </font>
    </dxf>
    <dxf>
      <font>
        <color theme="0"/>
      </font>
    </dxf>
    <dxf>
      <font>
        <color theme="9" tint="-0.499984740745262"/>
      </font>
    </dxf>
  </dxfs>
  <tableStyles count="0" defaultTableStyle="TableStyleMedium2" defaultPivotStyle="PivotStyleLight16"/>
  <colors>
    <mruColors>
      <color rgb="FFF5B224"/>
      <color rgb="FFCCDE82"/>
      <color rgb="FF94BA29"/>
      <color rgb="FF85C4E3"/>
      <color rgb="FFDEDBC4"/>
      <color rgb="FFFFFF66"/>
      <color rgb="FFFFFF99"/>
      <color rgb="FF6DA945"/>
      <color rgb="FF6094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84691731414369"/>
          <c:y val="0.1153818096681577"/>
          <c:w val="0.55513618744676785"/>
          <c:h val="0.80601504138905711"/>
        </c:manualLayout>
      </c:layout>
      <c:radarChart>
        <c:radarStyle val="marker"/>
        <c:varyColors val="0"/>
        <c:ser>
          <c:idx val="0"/>
          <c:order val="0"/>
          <c:spPr>
            <a:ln w="28575" cap="rnd">
              <a:solidFill>
                <a:srgbClr val="FF0000"/>
              </a:solidFill>
              <a:round/>
            </a:ln>
            <a:effectLst/>
          </c:spPr>
          <c:marker>
            <c:symbol val="circle"/>
            <c:size val="5"/>
            <c:spPr>
              <a:solidFill>
                <a:srgbClr val="FF0000"/>
              </a:solidFill>
              <a:ln w="9525">
                <a:solidFill>
                  <a:schemeClr val="accent1"/>
                </a:solidFill>
              </a:ln>
              <a:effectLst/>
            </c:spPr>
          </c:marker>
          <c:cat>
            <c:numRef>
              <c:f>summary!$K$2:$K$11</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summary!$P$2:$P$11</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7F57-4304-BE03-FF31BC693134}"/>
            </c:ext>
          </c:extLst>
        </c:ser>
        <c:dLbls>
          <c:showLegendKey val="0"/>
          <c:showVal val="0"/>
          <c:showCatName val="0"/>
          <c:showSerName val="0"/>
          <c:showPercent val="0"/>
          <c:showBubbleSize val="0"/>
        </c:dLbls>
        <c:axId val="433537104"/>
        <c:axId val="433536776"/>
      </c:radarChart>
      <c:catAx>
        <c:axId val="433537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accent5">
                    <a:lumMod val="75000"/>
                  </a:schemeClr>
                </a:solidFill>
                <a:latin typeface="Abadi" panose="020B0604020202020204" pitchFamily="34" charset="0"/>
                <a:ea typeface="+mn-ea"/>
                <a:cs typeface="+mn-cs"/>
              </a:defRPr>
            </a:pPr>
            <a:endParaRPr lang="en-US"/>
          </a:p>
        </c:txPr>
        <c:crossAx val="433536776"/>
        <c:crosses val="autoZero"/>
        <c:auto val="1"/>
        <c:lblAlgn val="ctr"/>
        <c:lblOffset val="100"/>
        <c:noMultiLvlLbl val="0"/>
      </c:catAx>
      <c:valAx>
        <c:axId val="4335367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433537104"/>
        <c:crosses val="autoZero"/>
        <c:crossBetween val="between"/>
        <c:majorUnit val="0.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304800</xdr:colOff>
      <xdr:row>23</xdr:row>
      <xdr:rowOff>63499</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0</xdr:rowOff>
    </xdr:from>
    <xdr:to>
      <xdr:col>32</xdr:col>
      <xdr:colOff>6350</xdr:colOff>
      <xdr:row>26</xdr:row>
      <xdr:rowOff>497682</xdr:rowOff>
    </xdr:to>
    <xdr:sp macro="" textlink="">
      <xdr:nvSpPr>
        <xdr:cNvPr id="2" name="Group Box 20" hidden="1">
          <a:extLst>
            <a:ext uri="{63B3BB69-23CF-44E3-9099-C40C66FF867C}">
              <a14:compatExt xmlns:a14="http://schemas.microsoft.com/office/drawing/2010/main" spid="_x0000_s2068"/>
            </a:ext>
            <a:ext uri="{FF2B5EF4-FFF2-40B4-BE49-F238E27FC236}">
              <a16:creationId xmlns:a16="http://schemas.microsoft.com/office/drawing/2014/main" id="{C25E3A4D-7ACC-4A10-91CC-25D02CBE7DDD}"/>
            </a:ext>
          </a:extLst>
        </xdr:cNvPr>
        <xdr:cNvSpPr/>
      </xdr:nvSpPr>
      <xdr:spPr bwMode="auto">
        <a:xfrm>
          <a:off x="19326225" y="3543300"/>
          <a:ext cx="13417550"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3" name="Option Button 30" hidden="1">
          <a:extLst>
            <a:ext uri="{63B3BB69-23CF-44E3-9099-C40C66FF867C}">
              <a14:compatExt xmlns:a14="http://schemas.microsoft.com/office/drawing/2010/main" spid="_x0000_s2078"/>
            </a:ext>
            <a:ext uri="{FF2B5EF4-FFF2-40B4-BE49-F238E27FC236}">
              <a16:creationId xmlns:a16="http://schemas.microsoft.com/office/drawing/2014/main" id="{0311536E-20D9-4FD9-A2F8-1B131BD3BA3D}"/>
            </a:ext>
            <a:ext uri="{147F2762-F138-4A5C-976F-8EAC2B608ADB}">
              <a16:predDERef xmlns:a16="http://schemas.microsoft.com/office/drawing/2014/main" pred="{00000000-0008-0000-0200-000014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4" name="Option Button 32" hidden="1">
          <a:extLst>
            <a:ext uri="{63B3BB69-23CF-44E3-9099-C40C66FF867C}">
              <a14:compatExt xmlns:a14="http://schemas.microsoft.com/office/drawing/2010/main" spid="_x0000_s2080"/>
            </a:ext>
            <a:ext uri="{FF2B5EF4-FFF2-40B4-BE49-F238E27FC236}">
              <a16:creationId xmlns:a16="http://schemas.microsoft.com/office/drawing/2014/main" id="{7021CDA5-4F79-49BD-99A4-2B17A26CB8BF}"/>
            </a:ext>
            <a:ext uri="{147F2762-F138-4A5C-976F-8EAC2B608ADB}">
              <a16:predDERef xmlns:a16="http://schemas.microsoft.com/office/drawing/2014/main" pred="{00000000-0008-0000-0200-00001E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5" name="Option Button 34" hidden="1">
          <a:extLst>
            <a:ext uri="{63B3BB69-23CF-44E3-9099-C40C66FF867C}">
              <a14:compatExt xmlns:a14="http://schemas.microsoft.com/office/drawing/2010/main" spid="_x0000_s2082"/>
            </a:ext>
            <a:ext uri="{FF2B5EF4-FFF2-40B4-BE49-F238E27FC236}">
              <a16:creationId xmlns:a16="http://schemas.microsoft.com/office/drawing/2014/main" id="{355F6F2A-A5D8-4BFB-94FC-6C3FDF0B76AF}"/>
            </a:ext>
            <a:ext uri="{147F2762-F138-4A5C-976F-8EAC2B608ADB}">
              <a16:predDERef xmlns:a16="http://schemas.microsoft.com/office/drawing/2014/main" pred="{00000000-0008-0000-0200-000020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7</xdr:row>
      <xdr:rowOff>0</xdr:rowOff>
    </xdr:from>
    <xdr:to>
      <xdr:col>11</xdr:col>
      <xdr:colOff>438151</xdr:colOff>
      <xdr:row>26</xdr:row>
      <xdr:rowOff>326232</xdr:rowOff>
    </xdr:to>
    <xdr:sp macro="" textlink="">
      <xdr:nvSpPr>
        <xdr:cNvPr id="6" name="Option Button 36" hidden="1">
          <a:extLst>
            <a:ext uri="{63B3BB69-23CF-44E3-9099-C40C66FF867C}">
              <a14:compatExt xmlns:a14="http://schemas.microsoft.com/office/drawing/2010/main" spid="_x0000_s2084"/>
            </a:ext>
            <a:ext uri="{FF2B5EF4-FFF2-40B4-BE49-F238E27FC236}">
              <a16:creationId xmlns:a16="http://schemas.microsoft.com/office/drawing/2014/main" id="{1E1DD0FF-DDAB-4A58-A54D-6308EBADFA3B}"/>
            </a:ext>
            <a:ext uri="{147F2762-F138-4A5C-976F-8EAC2B608ADB}">
              <a16:predDERef xmlns:a16="http://schemas.microsoft.com/office/drawing/2014/main" pred="{00000000-0008-0000-0200-000022080000}"/>
            </a:ext>
          </a:extLst>
        </xdr:cNvPr>
        <xdr:cNvSpPr/>
      </xdr:nvSpPr>
      <xdr:spPr bwMode="auto">
        <a:xfrm>
          <a:off x="19326225" y="35433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32</xdr:col>
      <xdr:colOff>6350</xdr:colOff>
      <xdr:row>32</xdr:row>
      <xdr:rowOff>599282</xdr:rowOff>
    </xdr:to>
    <xdr:sp macro="" textlink="">
      <xdr:nvSpPr>
        <xdr:cNvPr id="7" name="Group Box 37" hidden="1">
          <a:extLst>
            <a:ext uri="{63B3BB69-23CF-44E3-9099-C40C66FF867C}">
              <a14:compatExt xmlns:a14="http://schemas.microsoft.com/office/drawing/2010/main" spid="_x0000_s2085"/>
            </a:ext>
            <a:ext uri="{FF2B5EF4-FFF2-40B4-BE49-F238E27FC236}">
              <a16:creationId xmlns:a16="http://schemas.microsoft.com/office/drawing/2014/main" id="{95050B08-725D-47D7-A450-FB1F0A2791A0}"/>
            </a:ext>
            <a:ext uri="{147F2762-F138-4A5C-976F-8EAC2B608ADB}">
              <a16:predDERef xmlns:a16="http://schemas.microsoft.com/office/drawing/2014/main" pred="{00000000-0008-0000-0200-000024080000}"/>
            </a:ext>
          </a:extLst>
        </xdr:cNvPr>
        <xdr:cNvSpPr/>
      </xdr:nvSpPr>
      <xdr:spPr bwMode="auto">
        <a:xfrm>
          <a:off x="19326225" y="10496550"/>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25</xdr:row>
      <xdr:rowOff>0</xdr:rowOff>
    </xdr:from>
    <xdr:to>
      <xdr:col>32</xdr:col>
      <xdr:colOff>6350</xdr:colOff>
      <xdr:row>32</xdr:row>
      <xdr:rowOff>599282</xdr:rowOff>
    </xdr:to>
    <xdr:sp macro="" textlink="">
      <xdr:nvSpPr>
        <xdr:cNvPr id="8" name="Group Box 42" hidden="1">
          <a:extLst>
            <a:ext uri="{63B3BB69-23CF-44E3-9099-C40C66FF867C}">
              <a14:compatExt xmlns:a14="http://schemas.microsoft.com/office/drawing/2010/main" spid="_x0000_s2090"/>
            </a:ext>
            <a:ext uri="{FF2B5EF4-FFF2-40B4-BE49-F238E27FC236}">
              <a16:creationId xmlns:a16="http://schemas.microsoft.com/office/drawing/2014/main" id="{03FEA10C-5377-4C41-A93F-D66F6D3D838D}"/>
            </a:ext>
            <a:ext uri="{147F2762-F138-4A5C-976F-8EAC2B608ADB}">
              <a16:predDERef xmlns:a16="http://schemas.microsoft.com/office/drawing/2014/main" pred="{00000000-0008-0000-0200-000025080000}"/>
            </a:ext>
          </a:extLst>
        </xdr:cNvPr>
        <xdr:cNvSpPr/>
      </xdr:nvSpPr>
      <xdr:spPr bwMode="auto">
        <a:xfrm>
          <a:off x="19326225" y="10496550"/>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9" name="Option Button 51" hidden="1">
          <a:extLst>
            <a:ext uri="{63B3BB69-23CF-44E3-9099-C40C66FF867C}">
              <a14:compatExt xmlns:a14="http://schemas.microsoft.com/office/drawing/2010/main" spid="_x0000_s2099"/>
            </a:ext>
            <a:ext uri="{FF2B5EF4-FFF2-40B4-BE49-F238E27FC236}">
              <a16:creationId xmlns:a16="http://schemas.microsoft.com/office/drawing/2014/main" id="{C3449219-FBCA-4C6E-8720-92ADDDF46140}"/>
            </a:ext>
            <a:ext uri="{147F2762-F138-4A5C-976F-8EAC2B608ADB}">
              <a16:predDERef xmlns:a16="http://schemas.microsoft.com/office/drawing/2014/main" pred="{00000000-0008-0000-0200-00002A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0" name="Option Button 52" hidden="1">
          <a:extLst>
            <a:ext uri="{63B3BB69-23CF-44E3-9099-C40C66FF867C}">
              <a14:compatExt xmlns:a14="http://schemas.microsoft.com/office/drawing/2010/main" spid="_x0000_s2100"/>
            </a:ext>
            <a:ext uri="{FF2B5EF4-FFF2-40B4-BE49-F238E27FC236}">
              <a16:creationId xmlns:a16="http://schemas.microsoft.com/office/drawing/2014/main" id="{B6F94241-D935-4F4E-8AFD-9445A7C7D48D}"/>
            </a:ext>
            <a:ext uri="{147F2762-F138-4A5C-976F-8EAC2B608ADB}">
              <a16:predDERef xmlns:a16="http://schemas.microsoft.com/office/drawing/2014/main" pred="{00000000-0008-0000-0200-000033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1" name="Option Button 53" hidden="1">
          <a:extLst>
            <a:ext uri="{63B3BB69-23CF-44E3-9099-C40C66FF867C}">
              <a14:compatExt xmlns:a14="http://schemas.microsoft.com/office/drawing/2010/main" spid="_x0000_s2101"/>
            </a:ext>
            <a:ext uri="{FF2B5EF4-FFF2-40B4-BE49-F238E27FC236}">
              <a16:creationId xmlns:a16="http://schemas.microsoft.com/office/drawing/2014/main" id="{EC00522B-ED36-4D5E-84A8-F31795EC9D4A}"/>
            </a:ext>
            <a:ext uri="{147F2762-F138-4A5C-976F-8EAC2B608ADB}">
              <a16:predDERef xmlns:a16="http://schemas.microsoft.com/office/drawing/2014/main" pred="{00000000-0008-0000-0200-000034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2" name="Option Button 54" hidden="1">
          <a:extLst>
            <a:ext uri="{63B3BB69-23CF-44E3-9099-C40C66FF867C}">
              <a14:compatExt xmlns:a14="http://schemas.microsoft.com/office/drawing/2010/main" spid="_x0000_s2102"/>
            </a:ext>
            <a:ext uri="{FF2B5EF4-FFF2-40B4-BE49-F238E27FC236}">
              <a16:creationId xmlns:a16="http://schemas.microsoft.com/office/drawing/2014/main" id="{2E96BE2B-1A73-4353-87D4-1A9FC1DA3CC3}"/>
            </a:ext>
            <a:ext uri="{147F2762-F138-4A5C-976F-8EAC2B608ADB}">
              <a16:predDERef xmlns:a16="http://schemas.microsoft.com/office/drawing/2014/main" pred="{00000000-0008-0000-0200-000035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3" name="Option Button 59" hidden="1">
          <a:extLst>
            <a:ext uri="{63B3BB69-23CF-44E3-9099-C40C66FF867C}">
              <a14:compatExt xmlns:a14="http://schemas.microsoft.com/office/drawing/2010/main" spid="_x0000_s2107"/>
            </a:ext>
            <a:ext uri="{FF2B5EF4-FFF2-40B4-BE49-F238E27FC236}">
              <a16:creationId xmlns:a16="http://schemas.microsoft.com/office/drawing/2014/main" id="{26A20BEA-7100-4AC4-AE16-F46CF69D4474}"/>
            </a:ext>
            <a:ext uri="{147F2762-F138-4A5C-976F-8EAC2B608ADB}">
              <a16:predDERef xmlns:a16="http://schemas.microsoft.com/office/drawing/2014/main" pred="{00000000-0008-0000-0200-000036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4" name="Option Button 60" hidden="1">
          <a:extLst>
            <a:ext uri="{63B3BB69-23CF-44E3-9099-C40C66FF867C}">
              <a14:compatExt xmlns:a14="http://schemas.microsoft.com/office/drawing/2010/main" spid="_x0000_s2108"/>
            </a:ext>
            <a:ext uri="{FF2B5EF4-FFF2-40B4-BE49-F238E27FC236}">
              <a16:creationId xmlns:a16="http://schemas.microsoft.com/office/drawing/2014/main" id="{B66EA1AE-26E4-44BE-AE6F-C082B1ADFCDF}"/>
            </a:ext>
            <a:ext uri="{147F2762-F138-4A5C-976F-8EAC2B608ADB}">
              <a16:predDERef xmlns:a16="http://schemas.microsoft.com/office/drawing/2014/main" pred="{00000000-0008-0000-0200-00003B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5" name="Option Button 61" hidden="1">
          <a:extLst>
            <a:ext uri="{63B3BB69-23CF-44E3-9099-C40C66FF867C}">
              <a14:compatExt xmlns:a14="http://schemas.microsoft.com/office/drawing/2010/main" spid="_x0000_s2109"/>
            </a:ext>
            <a:ext uri="{FF2B5EF4-FFF2-40B4-BE49-F238E27FC236}">
              <a16:creationId xmlns:a16="http://schemas.microsoft.com/office/drawing/2014/main" id="{27837999-58C5-4F91-BC84-8176A63F6FC8}"/>
            </a:ext>
            <a:ext uri="{147F2762-F138-4A5C-976F-8EAC2B608ADB}">
              <a16:predDERef xmlns:a16="http://schemas.microsoft.com/office/drawing/2014/main" pred="{00000000-0008-0000-0200-00003C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25</xdr:row>
      <xdr:rowOff>0</xdr:rowOff>
    </xdr:from>
    <xdr:to>
      <xdr:col>11</xdr:col>
      <xdr:colOff>438151</xdr:colOff>
      <xdr:row>32</xdr:row>
      <xdr:rowOff>435769</xdr:rowOff>
    </xdr:to>
    <xdr:sp macro="" textlink="">
      <xdr:nvSpPr>
        <xdr:cNvPr id="16" name="Option Button 62" hidden="1">
          <a:extLst>
            <a:ext uri="{63B3BB69-23CF-44E3-9099-C40C66FF867C}">
              <a14:compatExt xmlns:a14="http://schemas.microsoft.com/office/drawing/2010/main" spid="_x0000_s2110"/>
            </a:ext>
            <a:ext uri="{FF2B5EF4-FFF2-40B4-BE49-F238E27FC236}">
              <a16:creationId xmlns:a16="http://schemas.microsoft.com/office/drawing/2014/main" id="{FE231A77-A5D8-492B-89E0-5C936F7246AD}"/>
            </a:ext>
            <a:ext uri="{147F2762-F138-4A5C-976F-8EAC2B608ADB}">
              <a16:predDERef xmlns:a16="http://schemas.microsoft.com/office/drawing/2014/main" pred="{00000000-0008-0000-0200-00003D080000}"/>
            </a:ext>
          </a:extLst>
        </xdr:cNvPr>
        <xdr:cNvSpPr/>
      </xdr:nvSpPr>
      <xdr:spPr bwMode="auto">
        <a:xfrm>
          <a:off x="19326225" y="104965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32</xdr:col>
      <xdr:colOff>6350</xdr:colOff>
      <xdr:row>59</xdr:row>
      <xdr:rowOff>571501</xdr:rowOff>
    </xdr:to>
    <xdr:sp macro="" textlink="">
      <xdr:nvSpPr>
        <xdr:cNvPr id="17" name="Group Box 63" hidden="1">
          <a:extLst>
            <a:ext uri="{63B3BB69-23CF-44E3-9099-C40C66FF867C}">
              <a14:compatExt xmlns:a14="http://schemas.microsoft.com/office/drawing/2010/main" spid="_x0000_s2111"/>
            </a:ext>
            <a:ext uri="{FF2B5EF4-FFF2-40B4-BE49-F238E27FC236}">
              <a16:creationId xmlns:a16="http://schemas.microsoft.com/office/drawing/2014/main" id="{C5A4F4BA-A819-4165-975E-C801C29F80D8}"/>
            </a:ext>
            <a:ext uri="{147F2762-F138-4A5C-976F-8EAC2B608ADB}">
              <a16:predDERef xmlns:a16="http://schemas.microsoft.com/office/drawing/2014/main" pred="{00000000-0008-0000-0200-00003E080000}"/>
            </a:ext>
          </a:extLst>
        </xdr:cNvPr>
        <xdr:cNvSpPr/>
      </xdr:nvSpPr>
      <xdr:spPr bwMode="auto">
        <a:xfrm>
          <a:off x="19326225" y="15601950"/>
          <a:ext cx="13417550"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18" name="Option Button 64" hidden="1">
          <a:extLst>
            <a:ext uri="{63B3BB69-23CF-44E3-9099-C40C66FF867C}">
              <a14:compatExt xmlns:a14="http://schemas.microsoft.com/office/drawing/2010/main" spid="_x0000_s2112"/>
            </a:ext>
            <a:ext uri="{FF2B5EF4-FFF2-40B4-BE49-F238E27FC236}">
              <a16:creationId xmlns:a16="http://schemas.microsoft.com/office/drawing/2014/main" id="{23AEAAE4-9E91-4F43-B6A3-5F36D905A0CF}"/>
            </a:ext>
            <a:ext uri="{147F2762-F138-4A5C-976F-8EAC2B608ADB}">
              <a16:predDERef xmlns:a16="http://schemas.microsoft.com/office/drawing/2014/main" pred="{00000000-0008-0000-0200-00003F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19" name="Option Button 65" hidden="1">
          <a:extLst>
            <a:ext uri="{63B3BB69-23CF-44E3-9099-C40C66FF867C}">
              <a14:compatExt xmlns:a14="http://schemas.microsoft.com/office/drawing/2010/main" spid="_x0000_s2113"/>
            </a:ext>
            <a:ext uri="{FF2B5EF4-FFF2-40B4-BE49-F238E27FC236}">
              <a16:creationId xmlns:a16="http://schemas.microsoft.com/office/drawing/2014/main" id="{09B6BCF6-F19A-4700-B3D4-576DEC3CC4C5}"/>
            </a:ext>
            <a:ext uri="{147F2762-F138-4A5C-976F-8EAC2B608ADB}">
              <a16:predDERef xmlns:a16="http://schemas.microsoft.com/office/drawing/2014/main" pred="{00000000-0008-0000-0200-000040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20" name="Option Button 66" hidden="1">
          <a:extLst>
            <a:ext uri="{63B3BB69-23CF-44E3-9099-C40C66FF867C}">
              <a14:compatExt xmlns:a14="http://schemas.microsoft.com/office/drawing/2010/main" spid="_x0000_s2114"/>
            </a:ext>
            <a:ext uri="{FF2B5EF4-FFF2-40B4-BE49-F238E27FC236}">
              <a16:creationId xmlns:a16="http://schemas.microsoft.com/office/drawing/2014/main" id="{65FC7FC9-F0C1-40F9-A8DF-884F9F214415}"/>
            </a:ext>
            <a:ext uri="{147F2762-F138-4A5C-976F-8EAC2B608ADB}">
              <a16:predDERef xmlns:a16="http://schemas.microsoft.com/office/drawing/2014/main" pred="{00000000-0008-0000-0200-000041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0</xdr:rowOff>
    </xdr:from>
    <xdr:to>
      <xdr:col>11</xdr:col>
      <xdr:colOff>438151</xdr:colOff>
      <xdr:row>59</xdr:row>
      <xdr:rowOff>400051</xdr:rowOff>
    </xdr:to>
    <xdr:sp macro="" textlink="">
      <xdr:nvSpPr>
        <xdr:cNvPr id="21" name="Option Button 67" hidden="1">
          <a:extLst>
            <a:ext uri="{63B3BB69-23CF-44E3-9099-C40C66FF867C}">
              <a14:compatExt xmlns:a14="http://schemas.microsoft.com/office/drawing/2010/main" spid="_x0000_s2115"/>
            </a:ext>
            <a:ext uri="{FF2B5EF4-FFF2-40B4-BE49-F238E27FC236}">
              <a16:creationId xmlns:a16="http://schemas.microsoft.com/office/drawing/2014/main" id="{83DA4C3B-2E97-4AEA-89F8-BCD5F7840A8D}"/>
            </a:ext>
            <a:ext uri="{147F2762-F138-4A5C-976F-8EAC2B608ADB}">
              <a16:predDERef xmlns:a16="http://schemas.microsoft.com/office/drawing/2014/main" pred="{00000000-0008-0000-0200-000042080000}"/>
            </a:ext>
          </a:extLst>
        </xdr:cNvPr>
        <xdr:cNvSpPr/>
      </xdr:nvSpPr>
      <xdr:spPr bwMode="auto">
        <a:xfrm>
          <a:off x="19326225" y="156019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32</xdr:col>
      <xdr:colOff>6350</xdr:colOff>
      <xdr:row>79</xdr:row>
      <xdr:rowOff>236310</xdr:rowOff>
    </xdr:to>
    <xdr:sp macro="" textlink="">
      <xdr:nvSpPr>
        <xdr:cNvPr id="22" name="Group Box 68" hidden="1">
          <a:extLst>
            <a:ext uri="{63B3BB69-23CF-44E3-9099-C40C66FF867C}">
              <a14:compatExt xmlns:a14="http://schemas.microsoft.com/office/drawing/2010/main" spid="_x0000_s2116"/>
            </a:ext>
            <a:ext uri="{FF2B5EF4-FFF2-40B4-BE49-F238E27FC236}">
              <a16:creationId xmlns:a16="http://schemas.microsoft.com/office/drawing/2014/main" id="{67EF33BC-9E33-4EA6-98A1-079E0AD10BD6}"/>
            </a:ext>
            <a:ext uri="{147F2762-F138-4A5C-976F-8EAC2B608ADB}">
              <a16:predDERef xmlns:a16="http://schemas.microsoft.com/office/drawing/2014/main" pred="{00000000-0008-0000-0200-000043080000}"/>
            </a:ext>
          </a:extLst>
        </xdr:cNvPr>
        <xdr:cNvSpPr/>
      </xdr:nvSpPr>
      <xdr:spPr bwMode="auto">
        <a:xfrm>
          <a:off x="19326225" y="27736800"/>
          <a:ext cx="13417550" cy="379186"/>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3" name="Option Button 69" hidden="1">
          <a:extLst>
            <a:ext uri="{63B3BB69-23CF-44E3-9099-C40C66FF867C}">
              <a14:compatExt xmlns:a14="http://schemas.microsoft.com/office/drawing/2010/main" spid="_x0000_s2117"/>
            </a:ext>
            <a:ext uri="{FF2B5EF4-FFF2-40B4-BE49-F238E27FC236}">
              <a16:creationId xmlns:a16="http://schemas.microsoft.com/office/drawing/2014/main" id="{7543C8D2-CAD5-41CA-A1B6-2A76360A42E1}"/>
            </a:ext>
            <a:ext uri="{147F2762-F138-4A5C-976F-8EAC2B608ADB}">
              <a16:predDERef xmlns:a16="http://schemas.microsoft.com/office/drawing/2014/main" pred="{00000000-0008-0000-0200-000044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4" name="Option Button 70" hidden="1">
          <a:extLst>
            <a:ext uri="{63B3BB69-23CF-44E3-9099-C40C66FF867C}">
              <a14:compatExt xmlns:a14="http://schemas.microsoft.com/office/drawing/2010/main" spid="_x0000_s2118"/>
            </a:ext>
            <a:ext uri="{FF2B5EF4-FFF2-40B4-BE49-F238E27FC236}">
              <a16:creationId xmlns:a16="http://schemas.microsoft.com/office/drawing/2014/main" id="{3D626BA0-A2B8-4528-9D06-888B6518587C}"/>
            </a:ext>
            <a:ext uri="{147F2762-F138-4A5C-976F-8EAC2B608ADB}">
              <a16:predDERef xmlns:a16="http://schemas.microsoft.com/office/drawing/2014/main" pred="{00000000-0008-0000-0200-000045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5" name="Option Button 71" hidden="1">
          <a:extLst>
            <a:ext uri="{63B3BB69-23CF-44E3-9099-C40C66FF867C}">
              <a14:compatExt xmlns:a14="http://schemas.microsoft.com/office/drawing/2010/main" spid="_x0000_s2119"/>
            </a:ext>
            <a:ext uri="{FF2B5EF4-FFF2-40B4-BE49-F238E27FC236}">
              <a16:creationId xmlns:a16="http://schemas.microsoft.com/office/drawing/2014/main" id="{2B88DC1A-DEA4-4729-BA66-03129997A7FD}"/>
            </a:ext>
            <a:ext uri="{147F2762-F138-4A5C-976F-8EAC2B608ADB}">
              <a16:predDERef xmlns:a16="http://schemas.microsoft.com/office/drawing/2014/main" pred="{00000000-0008-0000-0200-000046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48</xdr:row>
      <xdr:rowOff>0</xdr:rowOff>
    </xdr:from>
    <xdr:to>
      <xdr:col>11</xdr:col>
      <xdr:colOff>438151</xdr:colOff>
      <xdr:row>79</xdr:row>
      <xdr:rowOff>71437</xdr:rowOff>
    </xdr:to>
    <xdr:sp macro="" textlink="">
      <xdr:nvSpPr>
        <xdr:cNvPr id="26" name="Option Button 72" hidden="1">
          <a:extLst>
            <a:ext uri="{63B3BB69-23CF-44E3-9099-C40C66FF867C}">
              <a14:compatExt xmlns:a14="http://schemas.microsoft.com/office/drawing/2010/main" spid="_x0000_s2120"/>
            </a:ext>
            <a:ext uri="{FF2B5EF4-FFF2-40B4-BE49-F238E27FC236}">
              <a16:creationId xmlns:a16="http://schemas.microsoft.com/office/drawing/2014/main" id="{ECA59434-07EC-4F60-97DC-5E3751966797}"/>
            </a:ext>
            <a:ext uri="{147F2762-F138-4A5C-976F-8EAC2B608ADB}">
              <a16:predDERef xmlns:a16="http://schemas.microsoft.com/office/drawing/2014/main" pred="{00000000-0008-0000-0200-000047080000}"/>
            </a:ext>
          </a:extLst>
        </xdr:cNvPr>
        <xdr:cNvSpPr/>
      </xdr:nvSpPr>
      <xdr:spPr bwMode="auto">
        <a:xfrm>
          <a:off x="19326225" y="277368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32</xdr:col>
      <xdr:colOff>6350</xdr:colOff>
      <xdr:row>61</xdr:row>
      <xdr:rowOff>413544</xdr:rowOff>
    </xdr:to>
    <xdr:sp macro="" textlink="">
      <xdr:nvSpPr>
        <xdr:cNvPr id="27" name="Group Box 73" hidden="1">
          <a:extLst>
            <a:ext uri="{63B3BB69-23CF-44E3-9099-C40C66FF867C}">
              <a14:compatExt xmlns:a14="http://schemas.microsoft.com/office/drawing/2010/main" spid="_x0000_s2121"/>
            </a:ext>
            <a:ext uri="{FF2B5EF4-FFF2-40B4-BE49-F238E27FC236}">
              <a16:creationId xmlns:a16="http://schemas.microsoft.com/office/drawing/2014/main" id="{B776E95E-620F-4C39-9394-FBEA6903400C}"/>
            </a:ext>
            <a:ext uri="{147F2762-F138-4A5C-976F-8EAC2B608ADB}">
              <a16:predDERef xmlns:a16="http://schemas.microsoft.com/office/drawing/2014/main" pred="{00000000-0008-0000-0200-000048080000}"/>
            </a:ext>
          </a:extLst>
        </xdr:cNvPr>
        <xdr:cNvSpPr/>
      </xdr:nvSpPr>
      <xdr:spPr bwMode="auto">
        <a:xfrm>
          <a:off x="19326225" y="37090350"/>
          <a:ext cx="13417550" cy="42545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28" name="Option Button 74" hidden="1">
          <a:extLst>
            <a:ext uri="{63B3BB69-23CF-44E3-9099-C40C66FF867C}">
              <a14:compatExt xmlns:a14="http://schemas.microsoft.com/office/drawing/2010/main" spid="_x0000_s2122"/>
            </a:ext>
            <a:ext uri="{FF2B5EF4-FFF2-40B4-BE49-F238E27FC236}">
              <a16:creationId xmlns:a16="http://schemas.microsoft.com/office/drawing/2014/main" id="{52CFE656-ECB4-4089-8B7F-C490F850025C}"/>
            </a:ext>
            <a:ext uri="{147F2762-F138-4A5C-976F-8EAC2B608ADB}">
              <a16:predDERef xmlns:a16="http://schemas.microsoft.com/office/drawing/2014/main" pred="{00000000-0008-0000-0200-000049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29" name="Option Button 75" hidden="1">
          <a:extLst>
            <a:ext uri="{63B3BB69-23CF-44E3-9099-C40C66FF867C}">
              <a14:compatExt xmlns:a14="http://schemas.microsoft.com/office/drawing/2010/main" spid="_x0000_s2123"/>
            </a:ext>
            <a:ext uri="{FF2B5EF4-FFF2-40B4-BE49-F238E27FC236}">
              <a16:creationId xmlns:a16="http://schemas.microsoft.com/office/drawing/2014/main" id="{B5C893F0-C716-41E0-A187-F7268101CAAD}"/>
            </a:ext>
            <a:ext uri="{147F2762-F138-4A5C-976F-8EAC2B608ADB}">
              <a16:predDERef xmlns:a16="http://schemas.microsoft.com/office/drawing/2014/main" pred="{00000000-0008-0000-0200-00004A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30" name="Option Button 76" hidden="1">
          <a:extLst>
            <a:ext uri="{63B3BB69-23CF-44E3-9099-C40C66FF867C}">
              <a14:compatExt xmlns:a14="http://schemas.microsoft.com/office/drawing/2010/main" spid="_x0000_s2124"/>
            </a:ext>
            <a:ext uri="{FF2B5EF4-FFF2-40B4-BE49-F238E27FC236}">
              <a16:creationId xmlns:a16="http://schemas.microsoft.com/office/drawing/2014/main" id="{43FBECB2-3BFB-45F7-BB14-D5BDE26E0D54}"/>
            </a:ext>
            <a:ext uri="{147F2762-F138-4A5C-976F-8EAC2B608ADB}">
              <a16:predDERef xmlns:a16="http://schemas.microsoft.com/office/drawing/2014/main" pred="{00000000-0008-0000-0200-00004B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56</xdr:row>
      <xdr:rowOff>0</xdr:rowOff>
    </xdr:from>
    <xdr:to>
      <xdr:col>11</xdr:col>
      <xdr:colOff>438151</xdr:colOff>
      <xdr:row>61</xdr:row>
      <xdr:rowOff>197644</xdr:rowOff>
    </xdr:to>
    <xdr:sp macro="" textlink="">
      <xdr:nvSpPr>
        <xdr:cNvPr id="31" name="Option Button 77" hidden="1">
          <a:extLst>
            <a:ext uri="{63B3BB69-23CF-44E3-9099-C40C66FF867C}">
              <a14:compatExt xmlns:a14="http://schemas.microsoft.com/office/drawing/2010/main" spid="_x0000_s2125"/>
            </a:ext>
            <a:ext uri="{FF2B5EF4-FFF2-40B4-BE49-F238E27FC236}">
              <a16:creationId xmlns:a16="http://schemas.microsoft.com/office/drawing/2014/main" id="{2A62069E-E7F0-44AA-9530-7782E2378A83}"/>
            </a:ext>
            <a:ext uri="{147F2762-F138-4A5C-976F-8EAC2B608ADB}">
              <a16:predDERef xmlns:a16="http://schemas.microsoft.com/office/drawing/2014/main" pred="{00000000-0008-0000-0200-00004C080000}"/>
            </a:ext>
          </a:extLst>
        </xdr:cNvPr>
        <xdr:cNvSpPr/>
      </xdr:nvSpPr>
      <xdr:spPr bwMode="auto">
        <a:xfrm>
          <a:off x="19326225" y="3709035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32</xdr:col>
      <xdr:colOff>6350</xdr:colOff>
      <xdr:row>61</xdr:row>
      <xdr:rowOff>365918</xdr:rowOff>
    </xdr:to>
    <xdr:sp macro="" textlink="">
      <xdr:nvSpPr>
        <xdr:cNvPr id="32" name="Group Box 78" hidden="1">
          <a:extLst>
            <a:ext uri="{63B3BB69-23CF-44E3-9099-C40C66FF867C}">
              <a14:compatExt xmlns:a14="http://schemas.microsoft.com/office/drawing/2010/main" spid="_x0000_s2126"/>
            </a:ext>
            <a:ext uri="{FF2B5EF4-FFF2-40B4-BE49-F238E27FC236}">
              <a16:creationId xmlns:a16="http://schemas.microsoft.com/office/drawing/2014/main" id="{6EDEAFA9-A0C7-4B47-A73E-79E3E647E568}"/>
            </a:ext>
            <a:ext uri="{147F2762-F138-4A5C-976F-8EAC2B608ADB}">
              <a16:predDERef xmlns:a16="http://schemas.microsoft.com/office/drawing/2014/main" pred="{00000000-0008-0000-0200-00004D080000}"/>
            </a:ext>
          </a:extLst>
        </xdr:cNvPr>
        <xdr:cNvSpPr/>
      </xdr:nvSpPr>
      <xdr:spPr bwMode="auto">
        <a:xfrm>
          <a:off x="19326225" y="38214300"/>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3" name="Option Button 79" hidden="1">
          <a:extLst>
            <a:ext uri="{63B3BB69-23CF-44E3-9099-C40C66FF867C}">
              <a14:compatExt xmlns:a14="http://schemas.microsoft.com/office/drawing/2010/main" spid="_x0000_s2127"/>
            </a:ext>
            <a:ext uri="{FF2B5EF4-FFF2-40B4-BE49-F238E27FC236}">
              <a16:creationId xmlns:a16="http://schemas.microsoft.com/office/drawing/2014/main" id="{A8B6AB48-C2A1-4C15-BB21-DD25851F3B8F}"/>
            </a:ext>
            <a:ext uri="{147F2762-F138-4A5C-976F-8EAC2B608ADB}">
              <a16:predDERef xmlns:a16="http://schemas.microsoft.com/office/drawing/2014/main" pred="{00000000-0008-0000-0200-00004E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4" name="Option Button 80" hidden="1">
          <a:extLst>
            <a:ext uri="{63B3BB69-23CF-44E3-9099-C40C66FF867C}">
              <a14:compatExt xmlns:a14="http://schemas.microsoft.com/office/drawing/2010/main" spid="_x0000_s2128"/>
            </a:ext>
            <a:ext uri="{FF2B5EF4-FFF2-40B4-BE49-F238E27FC236}">
              <a16:creationId xmlns:a16="http://schemas.microsoft.com/office/drawing/2014/main" id="{A7246903-B8B8-4CD1-8682-D9321987F2A9}"/>
            </a:ext>
            <a:ext uri="{147F2762-F138-4A5C-976F-8EAC2B608ADB}">
              <a16:predDERef xmlns:a16="http://schemas.microsoft.com/office/drawing/2014/main" pred="{00000000-0008-0000-0200-00004F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5" name="Option Button 81" hidden="1">
          <a:extLst>
            <a:ext uri="{63B3BB69-23CF-44E3-9099-C40C66FF867C}">
              <a14:compatExt xmlns:a14="http://schemas.microsoft.com/office/drawing/2010/main" spid="_x0000_s2129"/>
            </a:ext>
            <a:ext uri="{FF2B5EF4-FFF2-40B4-BE49-F238E27FC236}">
              <a16:creationId xmlns:a16="http://schemas.microsoft.com/office/drawing/2014/main" id="{07A25210-2F89-4595-817A-C423CBBC51AB}"/>
            </a:ext>
            <a:ext uri="{147F2762-F138-4A5C-976F-8EAC2B608ADB}">
              <a16:predDERef xmlns:a16="http://schemas.microsoft.com/office/drawing/2014/main" pred="{00000000-0008-0000-0200-000050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57</xdr:row>
      <xdr:rowOff>0</xdr:rowOff>
    </xdr:from>
    <xdr:to>
      <xdr:col>11</xdr:col>
      <xdr:colOff>438151</xdr:colOff>
      <xdr:row>61</xdr:row>
      <xdr:rowOff>194469</xdr:rowOff>
    </xdr:to>
    <xdr:sp macro="" textlink="">
      <xdr:nvSpPr>
        <xdr:cNvPr id="36" name="Option Button 82" hidden="1">
          <a:extLst>
            <a:ext uri="{63B3BB69-23CF-44E3-9099-C40C66FF867C}">
              <a14:compatExt xmlns:a14="http://schemas.microsoft.com/office/drawing/2010/main" spid="_x0000_s2130"/>
            </a:ext>
            <a:ext uri="{FF2B5EF4-FFF2-40B4-BE49-F238E27FC236}">
              <a16:creationId xmlns:a16="http://schemas.microsoft.com/office/drawing/2014/main" id="{904DD5BF-5820-4C37-8979-B4F7DC412107}"/>
            </a:ext>
            <a:ext uri="{147F2762-F138-4A5C-976F-8EAC2B608ADB}">
              <a16:predDERef xmlns:a16="http://schemas.microsoft.com/office/drawing/2014/main" pred="{00000000-0008-0000-0200-000051080000}"/>
            </a:ext>
          </a:extLst>
        </xdr:cNvPr>
        <xdr:cNvSpPr/>
      </xdr:nvSpPr>
      <xdr:spPr bwMode="auto">
        <a:xfrm>
          <a:off x="19326225" y="382143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32</xdr:col>
      <xdr:colOff>6350</xdr:colOff>
      <xdr:row>72</xdr:row>
      <xdr:rowOff>120649</xdr:rowOff>
    </xdr:to>
    <xdr:sp macro="" textlink="">
      <xdr:nvSpPr>
        <xdr:cNvPr id="37" name="Group Box 83" hidden="1">
          <a:extLst>
            <a:ext uri="{63B3BB69-23CF-44E3-9099-C40C66FF867C}">
              <a14:compatExt xmlns:a14="http://schemas.microsoft.com/office/drawing/2010/main" spid="_x0000_s2131"/>
            </a:ext>
            <a:ext uri="{FF2B5EF4-FFF2-40B4-BE49-F238E27FC236}">
              <a16:creationId xmlns:a16="http://schemas.microsoft.com/office/drawing/2014/main" id="{18D0DEEF-DEC0-4805-B96C-A9160D7ED0EB}"/>
            </a:ext>
            <a:ext uri="{147F2762-F138-4A5C-976F-8EAC2B608ADB}">
              <a16:predDERef xmlns:a16="http://schemas.microsoft.com/office/drawing/2014/main" pred="{00000000-0008-0000-0200-000052080000}"/>
            </a:ext>
          </a:extLst>
        </xdr:cNvPr>
        <xdr:cNvSpPr/>
      </xdr:nvSpPr>
      <xdr:spPr bwMode="auto">
        <a:xfrm>
          <a:off x="19326225" y="39214425"/>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38" name="Option Button 84" hidden="1">
          <a:extLst>
            <a:ext uri="{63B3BB69-23CF-44E3-9099-C40C66FF867C}">
              <a14:compatExt xmlns:a14="http://schemas.microsoft.com/office/drawing/2010/main" spid="_x0000_s2132"/>
            </a:ext>
            <a:ext uri="{FF2B5EF4-FFF2-40B4-BE49-F238E27FC236}">
              <a16:creationId xmlns:a16="http://schemas.microsoft.com/office/drawing/2014/main" id="{3405F08B-9C6E-488B-9B05-9BAE003280FC}"/>
            </a:ext>
            <a:ext uri="{147F2762-F138-4A5C-976F-8EAC2B608ADB}">
              <a16:predDERef xmlns:a16="http://schemas.microsoft.com/office/drawing/2014/main" pred="{00000000-0008-0000-0200-000053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39" name="Option Button 85" hidden="1">
          <a:extLst>
            <a:ext uri="{63B3BB69-23CF-44E3-9099-C40C66FF867C}">
              <a14:compatExt xmlns:a14="http://schemas.microsoft.com/office/drawing/2010/main" spid="_x0000_s2133"/>
            </a:ext>
            <a:ext uri="{FF2B5EF4-FFF2-40B4-BE49-F238E27FC236}">
              <a16:creationId xmlns:a16="http://schemas.microsoft.com/office/drawing/2014/main" id="{57961242-2EF0-4B75-A7E8-CB63E2B57F2B}"/>
            </a:ext>
            <a:ext uri="{147F2762-F138-4A5C-976F-8EAC2B608ADB}">
              <a16:predDERef xmlns:a16="http://schemas.microsoft.com/office/drawing/2014/main" pred="{00000000-0008-0000-0200-000054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40" name="Option Button 86" hidden="1">
          <a:extLst>
            <a:ext uri="{63B3BB69-23CF-44E3-9099-C40C66FF867C}">
              <a14:compatExt xmlns:a14="http://schemas.microsoft.com/office/drawing/2010/main" spid="_x0000_s2134"/>
            </a:ext>
            <a:ext uri="{FF2B5EF4-FFF2-40B4-BE49-F238E27FC236}">
              <a16:creationId xmlns:a16="http://schemas.microsoft.com/office/drawing/2014/main" id="{015E1C5F-6561-4B40-A702-5CC8DB3FD66C}"/>
            </a:ext>
            <a:ext uri="{147F2762-F138-4A5C-976F-8EAC2B608ADB}">
              <a16:predDERef xmlns:a16="http://schemas.microsoft.com/office/drawing/2014/main" pred="{00000000-0008-0000-0200-000055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61</xdr:row>
      <xdr:rowOff>0</xdr:rowOff>
    </xdr:from>
    <xdr:to>
      <xdr:col>11</xdr:col>
      <xdr:colOff>438151</xdr:colOff>
      <xdr:row>71</xdr:row>
      <xdr:rowOff>535939</xdr:rowOff>
    </xdr:to>
    <xdr:sp macro="" textlink="">
      <xdr:nvSpPr>
        <xdr:cNvPr id="41" name="Option Button 87" hidden="1">
          <a:extLst>
            <a:ext uri="{63B3BB69-23CF-44E3-9099-C40C66FF867C}">
              <a14:compatExt xmlns:a14="http://schemas.microsoft.com/office/drawing/2010/main" spid="_x0000_s2135"/>
            </a:ext>
            <a:ext uri="{FF2B5EF4-FFF2-40B4-BE49-F238E27FC236}">
              <a16:creationId xmlns:a16="http://schemas.microsoft.com/office/drawing/2014/main" id="{5313A51E-3E1C-4415-98AE-1F4604855E1C}"/>
            </a:ext>
            <a:ext uri="{147F2762-F138-4A5C-976F-8EAC2B608ADB}">
              <a16:predDERef xmlns:a16="http://schemas.microsoft.com/office/drawing/2014/main" pred="{00000000-0008-0000-0200-000056080000}"/>
            </a:ext>
          </a:extLst>
        </xdr:cNvPr>
        <xdr:cNvSpPr/>
      </xdr:nvSpPr>
      <xdr:spPr bwMode="auto">
        <a:xfrm>
          <a:off x="19326225" y="392906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28575</xdr:rowOff>
    </xdr:from>
    <xdr:to>
      <xdr:col>32</xdr:col>
      <xdr:colOff>6350</xdr:colOff>
      <xdr:row>67</xdr:row>
      <xdr:rowOff>944563</xdr:rowOff>
    </xdr:to>
    <xdr:sp macro="" textlink="">
      <xdr:nvSpPr>
        <xdr:cNvPr id="42" name="Group Box 88" hidden="1">
          <a:extLst>
            <a:ext uri="{63B3BB69-23CF-44E3-9099-C40C66FF867C}">
              <a14:compatExt xmlns:a14="http://schemas.microsoft.com/office/drawing/2010/main" spid="_x0000_s2136"/>
            </a:ext>
            <a:ext uri="{FF2B5EF4-FFF2-40B4-BE49-F238E27FC236}">
              <a16:creationId xmlns:a16="http://schemas.microsoft.com/office/drawing/2014/main" id="{EE17A492-2C92-4796-A43D-9E586E3129B6}"/>
            </a:ext>
            <a:ext uri="{147F2762-F138-4A5C-976F-8EAC2B608ADB}">
              <a16:predDERef xmlns:a16="http://schemas.microsoft.com/office/drawing/2014/main" pred="{00000000-0008-0000-0200-000057080000}"/>
            </a:ext>
          </a:extLst>
        </xdr:cNvPr>
        <xdr:cNvSpPr/>
      </xdr:nvSpPr>
      <xdr:spPr bwMode="auto">
        <a:xfrm>
          <a:off x="19326225" y="42786300"/>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3" name="Option Button 89" hidden="1">
          <a:extLst>
            <a:ext uri="{63B3BB69-23CF-44E3-9099-C40C66FF867C}">
              <a14:compatExt xmlns:a14="http://schemas.microsoft.com/office/drawing/2010/main" spid="_x0000_s2137"/>
            </a:ext>
            <a:ext uri="{FF2B5EF4-FFF2-40B4-BE49-F238E27FC236}">
              <a16:creationId xmlns:a16="http://schemas.microsoft.com/office/drawing/2014/main" id="{E64669D8-B276-4809-8E3D-19DF2AF40FC6}"/>
            </a:ext>
            <a:ext uri="{147F2762-F138-4A5C-976F-8EAC2B608ADB}">
              <a16:predDERef xmlns:a16="http://schemas.microsoft.com/office/drawing/2014/main" pred="{00000000-0008-0000-0200-000058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4" name="Option Button 90" hidden="1">
          <a:extLst>
            <a:ext uri="{63B3BB69-23CF-44E3-9099-C40C66FF867C}">
              <a14:compatExt xmlns:a14="http://schemas.microsoft.com/office/drawing/2010/main" spid="_x0000_s2138"/>
            </a:ext>
            <a:ext uri="{FF2B5EF4-FFF2-40B4-BE49-F238E27FC236}">
              <a16:creationId xmlns:a16="http://schemas.microsoft.com/office/drawing/2014/main" id="{4B71FAB7-60D6-48DA-8C0E-CCA7A781F77E}"/>
            </a:ext>
            <a:ext uri="{147F2762-F138-4A5C-976F-8EAC2B608ADB}">
              <a16:predDERef xmlns:a16="http://schemas.microsoft.com/office/drawing/2014/main" pred="{00000000-0008-0000-0200-000059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5" name="Option Button 91" hidden="1">
          <a:extLst>
            <a:ext uri="{63B3BB69-23CF-44E3-9099-C40C66FF867C}">
              <a14:compatExt xmlns:a14="http://schemas.microsoft.com/office/drawing/2010/main" spid="_x0000_s2139"/>
            </a:ext>
            <a:ext uri="{FF2B5EF4-FFF2-40B4-BE49-F238E27FC236}">
              <a16:creationId xmlns:a16="http://schemas.microsoft.com/office/drawing/2014/main" id="{C78BEFA0-1C9D-4771-9D18-53729B27F8FC}"/>
            </a:ext>
            <a:ext uri="{147F2762-F138-4A5C-976F-8EAC2B608ADB}">
              <a16:predDERef xmlns:a16="http://schemas.microsoft.com/office/drawing/2014/main" pred="{00000000-0008-0000-0200-00005A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65</xdr:row>
      <xdr:rowOff>104775</xdr:rowOff>
    </xdr:from>
    <xdr:to>
      <xdr:col>11</xdr:col>
      <xdr:colOff>438151</xdr:colOff>
      <xdr:row>67</xdr:row>
      <xdr:rowOff>696913</xdr:rowOff>
    </xdr:to>
    <xdr:sp macro="" textlink="">
      <xdr:nvSpPr>
        <xdr:cNvPr id="46" name="Option Button 92" hidden="1">
          <a:extLst>
            <a:ext uri="{63B3BB69-23CF-44E3-9099-C40C66FF867C}">
              <a14:compatExt xmlns:a14="http://schemas.microsoft.com/office/drawing/2010/main" spid="_x0000_s2140"/>
            </a:ext>
            <a:ext uri="{FF2B5EF4-FFF2-40B4-BE49-F238E27FC236}">
              <a16:creationId xmlns:a16="http://schemas.microsoft.com/office/drawing/2014/main" id="{AD4822BC-8617-4DF2-B5F6-90EB97FADE99}"/>
            </a:ext>
            <a:ext uri="{147F2762-F138-4A5C-976F-8EAC2B608ADB}">
              <a16:predDERef xmlns:a16="http://schemas.microsoft.com/office/drawing/2014/main" pred="{00000000-0008-0000-0200-00005B080000}"/>
            </a:ext>
          </a:extLst>
        </xdr:cNvPr>
        <xdr:cNvSpPr/>
      </xdr:nvSpPr>
      <xdr:spPr bwMode="auto">
        <a:xfrm>
          <a:off x="19326225" y="428625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10</xdr:col>
      <xdr:colOff>0</xdr:colOff>
      <xdr:row>2</xdr:row>
      <xdr:rowOff>0</xdr:rowOff>
    </xdr:from>
    <xdr:ext cx="13365163" cy="374424"/>
    <xdr:sp macro="" textlink="">
      <xdr:nvSpPr>
        <xdr:cNvPr id="86" name="Group Box 93" hidden="1">
          <a:extLst>
            <a:ext uri="{63B3BB69-23CF-44E3-9099-C40C66FF867C}">
              <a14:compatExt xmlns:a14="http://schemas.microsoft.com/office/drawing/2010/main" spid="_x0000_s2141"/>
            </a:ext>
            <a:ext uri="{FF2B5EF4-FFF2-40B4-BE49-F238E27FC236}">
              <a16:creationId xmlns:a16="http://schemas.microsoft.com/office/drawing/2014/main" id="{6B46A2AE-B29A-48E3-8385-9C8E0D1D7A56}"/>
            </a:ext>
            <a:ext uri="{147F2762-F138-4A5C-976F-8EAC2B608ADB}">
              <a16:predDERef xmlns:a16="http://schemas.microsoft.com/office/drawing/2014/main" pred="{00000000-0008-0000-0200-00005C080000}"/>
            </a:ext>
          </a:extLst>
        </xdr:cNvPr>
        <xdr:cNvSpPr/>
      </xdr:nvSpPr>
      <xdr:spPr bwMode="auto">
        <a:xfrm>
          <a:off x="19326225" y="74018775"/>
          <a:ext cx="13417550" cy="37918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twoCellAnchor editAs="oneCell">
    <xdr:from>
      <xdr:col>10</xdr:col>
      <xdr:colOff>0</xdr:colOff>
      <xdr:row>112</xdr:row>
      <xdr:rowOff>0</xdr:rowOff>
    </xdr:from>
    <xdr:to>
      <xdr:col>11</xdr:col>
      <xdr:colOff>438151</xdr:colOff>
      <xdr:row>119</xdr:row>
      <xdr:rowOff>2382</xdr:rowOff>
    </xdr:to>
    <xdr:sp macro="" textlink="">
      <xdr:nvSpPr>
        <xdr:cNvPr id="48" name="Option Button 94" hidden="1">
          <a:extLst>
            <a:ext uri="{63B3BB69-23CF-44E3-9099-C40C66FF867C}">
              <a14:compatExt xmlns:a14="http://schemas.microsoft.com/office/drawing/2010/main" spid="_x0000_s2142"/>
            </a:ext>
            <a:ext uri="{FF2B5EF4-FFF2-40B4-BE49-F238E27FC236}">
              <a16:creationId xmlns:a16="http://schemas.microsoft.com/office/drawing/2014/main" id="{9D194F61-555C-4DA7-BFC6-BAA4C619D577}"/>
            </a:ext>
            <a:ext uri="{147F2762-F138-4A5C-976F-8EAC2B608ADB}">
              <a16:predDERef xmlns:a16="http://schemas.microsoft.com/office/drawing/2014/main" pred="{00000000-0008-0000-0200-00005D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112</xdr:row>
      <xdr:rowOff>0</xdr:rowOff>
    </xdr:from>
    <xdr:to>
      <xdr:col>11</xdr:col>
      <xdr:colOff>438151</xdr:colOff>
      <xdr:row>119</xdr:row>
      <xdr:rowOff>2382</xdr:rowOff>
    </xdr:to>
    <xdr:sp macro="" textlink="">
      <xdr:nvSpPr>
        <xdr:cNvPr id="49" name="Option Button 95" hidden="1">
          <a:extLst>
            <a:ext uri="{63B3BB69-23CF-44E3-9099-C40C66FF867C}">
              <a14:compatExt xmlns:a14="http://schemas.microsoft.com/office/drawing/2010/main" spid="_x0000_s2143"/>
            </a:ext>
            <a:ext uri="{FF2B5EF4-FFF2-40B4-BE49-F238E27FC236}">
              <a16:creationId xmlns:a16="http://schemas.microsoft.com/office/drawing/2014/main" id="{9A9B5E43-7D51-4DD0-9DD8-5D9D7A5082F2}"/>
            </a:ext>
            <a:ext uri="{147F2762-F138-4A5C-976F-8EAC2B608ADB}">
              <a16:predDERef xmlns:a16="http://schemas.microsoft.com/office/drawing/2014/main" pred="{00000000-0008-0000-0200-00005E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112</xdr:row>
      <xdr:rowOff>0</xdr:rowOff>
    </xdr:from>
    <xdr:to>
      <xdr:col>11</xdr:col>
      <xdr:colOff>438151</xdr:colOff>
      <xdr:row>119</xdr:row>
      <xdr:rowOff>2382</xdr:rowOff>
    </xdr:to>
    <xdr:sp macro="" textlink="">
      <xdr:nvSpPr>
        <xdr:cNvPr id="50" name="Option Button 96" hidden="1">
          <a:extLst>
            <a:ext uri="{63B3BB69-23CF-44E3-9099-C40C66FF867C}">
              <a14:compatExt xmlns:a14="http://schemas.microsoft.com/office/drawing/2010/main" spid="_x0000_s2144"/>
            </a:ext>
            <a:ext uri="{FF2B5EF4-FFF2-40B4-BE49-F238E27FC236}">
              <a16:creationId xmlns:a16="http://schemas.microsoft.com/office/drawing/2014/main" id="{BD5F5FB9-BC87-4F0E-8CDB-62062E5CF815}"/>
            </a:ext>
            <a:ext uri="{147F2762-F138-4A5C-976F-8EAC2B608ADB}">
              <a16:predDERef xmlns:a16="http://schemas.microsoft.com/office/drawing/2014/main" pred="{00000000-0008-0000-0200-00005F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112</xdr:row>
      <xdr:rowOff>0</xdr:rowOff>
    </xdr:from>
    <xdr:to>
      <xdr:col>11</xdr:col>
      <xdr:colOff>438151</xdr:colOff>
      <xdr:row>119</xdr:row>
      <xdr:rowOff>2382</xdr:rowOff>
    </xdr:to>
    <xdr:sp macro="" textlink="">
      <xdr:nvSpPr>
        <xdr:cNvPr id="51" name="Option Button 97" hidden="1">
          <a:extLst>
            <a:ext uri="{63B3BB69-23CF-44E3-9099-C40C66FF867C}">
              <a14:compatExt xmlns:a14="http://schemas.microsoft.com/office/drawing/2010/main" spid="_x0000_s2145"/>
            </a:ext>
            <a:ext uri="{FF2B5EF4-FFF2-40B4-BE49-F238E27FC236}">
              <a16:creationId xmlns:a16="http://schemas.microsoft.com/office/drawing/2014/main" id="{66CF583E-ED25-4539-A8D7-81E63BE5FE6D}"/>
            </a:ext>
            <a:ext uri="{147F2762-F138-4A5C-976F-8EAC2B608ADB}">
              <a16:predDERef xmlns:a16="http://schemas.microsoft.com/office/drawing/2014/main" pred="{00000000-0008-0000-0200-000060080000}"/>
            </a:ext>
          </a:extLst>
        </xdr:cNvPr>
        <xdr:cNvSpPr/>
      </xdr:nvSpPr>
      <xdr:spPr bwMode="auto">
        <a:xfrm>
          <a:off x="19326225" y="740187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10</xdr:col>
      <xdr:colOff>0</xdr:colOff>
      <xdr:row>3</xdr:row>
      <xdr:rowOff>0</xdr:rowOff>
    </xdr:from>
    <xdr:ext cx="13365163" cy="377825"/>
    <xdr:sp macro="" textlink="">
      <xdr:nvSpPr>
        <xdr:cNvPr id="87" name="Group Box 98" hidden="1">
          <a:extLst>
            <a:ext uri="{63B3BB69-23CF-44E3-9099-C40C66FF867C}">
              <a14:compatExt xmlns:a14="http://schemas.microsoft.com/office/drawing/2010/main" spid="_x0000_s2146"/>
            </a:ext>
            <a:ext uri="{FF2B5EF4-FFF2-40B4-BE49-F238E27FC236}">
              <a16:creationId xmlns:a16="http://schemas.microsoft.com/office/drawing/2014/main" id="{3098DB9A-EF01-4552-B781-9A925363EC85}"/>
            </a:ext>
            <a:ext uri="{147F2762-F138-4A5C-976F-8EAC2B608ADB}">
              <a16:predDERef xmlns:a16="http://schemas.microsoft.com/office/drawing/2014/main" pred="{00000000-0008-0000-0200-000061080000}"/>
            </a:ext>
          </a:extLst>
        </xdr:cNvPr>
        <xdr:cNvSpPr/>
      </xdr:nvSpPr>
      <xdr:spPr bwMode="auto">
        <a:xfrm>
          <a:off x="19326225" y="76228575"/>
          <a:ext cx="13417550" cy="3778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oneCellAnchor>
    <xdr:from>
      <xdr:col>10</xdr:col>
      <xdr:colOff>0</xdr:colOff>
      <xdr:row>3</xdr:row>
      <xdr:rowOff>0</xdr:rowOff>
    </xdr:from>
    <xdr:ext cx="1045370" cy="206375"/>
    <xdr:sp macro="" textlink="">
      <xdr:nvSpPr>
        <xdr:cNvPr id="88" name="Option Button 99" hidden="1">
          <a:extLst>
            <a:ext uri="{63B3BB69-23CF-44E3-9099-C40C66FF867C}">
              <a14:compatExt xmlns:a14="http://schemas.microsoft.com/office/drawing/2010/main" spid="_x0000_s2147"/>
            </a:ext>
            <a:ext uri="{FF2B5EF4-FFF2-40B4-BE49-F238E27FC236}">
              <a16:creationId xmlns:a16="http://schemas.microsoft.com/office/drawing/2014/main" id="{CCD87297-D18D-4A3E-A60F-48830CEFBDD6}"/>
            </a:ext>
            <a:ext uri="{147F2762-F138-4A5C-976F-8EAC2B608ADB}">
              <a16:predDERef xmlns:a16="http://schemas.microsoft.com/office/drawing/2014/main" pred="{00000000-0008-0000-0200-000062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3</xdr:row>
      <xdr:rowOff>0</xdr:rowOff>
    </xdr:from>
    <xdr:ext cx="1045370" cy="206375"/>
    <xdr:sp macro="" textlink="">
      <xdr:nvSpPr>
        <xdr:cNvPr id="89" name="Option Button 100" hidden="1">
          <a:extLst>
            <a:ext uri="{63B3BB69-23CF-44E3-9099-C40C66FF867C}">
              <a14:compatExt xmlns:a14="http://schemas.microsoft.com/office/drawing/2010/main" spid="_x0000_s2148"/>
            </a:ext>
            <a:ext uri="{FF2B5EF4-FFF2-40B4-BE49-F238E27FC236}">
              <a16:creationId xmlns:a16="http://schemas.microsoft.com/office/drawing/2014/main" id="{5889885B-6018-4217-BC82-FB75909018D6}"/>
            </a:ext>
            <a:ext uri="{147F2762-F138-4A5C-976F-8EAC2B608ADB}">
              <a16:predDERef xmlns:a16="http://schemas.microsoft.com/office/drawing/2014/main" pred="{00000000-0008-0000-0200-000063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3</xdr:row>
      <xdr:rowOff>0</xdr:rowOff>
    </xdr:from>
    <xdr:ext cx="1045370" cy="206375"/>
    <xdr:sp macro="" textlink="">
      <xdr:nvSpPr>
        <xdr:cNvPr id="90" name="Option Button 101" hidden="1">
          <a:extLst>
            <a:ext uri="{63B3BB69-23CF-44E3-9099-C40C66FF867C}">
              <a14:compatExt xmlns:a14="http://schemas.microsoft.com/office/drawing/2010/main" spid="_x0000_s2149"/>
            </a:ext>
            <a:ext uri="{FF2B5EF4-FFF2-40B4-BE49-F238E27FC236}">
              <a16:creationId xmlns:a16="http://schemas.microsoft.com/office/drawing/2014/main" id="{EDC193DD-9DE7-4A13-B122-1F0E95367BAA}"/>
            </a:ext>
            <a:ext uri="{147F2762-F138-4A5C-976F-8EAC2B608ADB}">
              <a16:predDERef xmlns:a16="http://schemas.microsoft.com/office/drawing/2014/main" pred="{00000000-0008-0000-0200-000064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3</xdr:row>
      <xdr:rowOff>0</xdr:rowOff>
    </xdr:from>
    <xdr:ext cx="1045370" cy="206375"/>
    <xdr:sp macro="" textlink="">
      <xdr:nvSpPr>
        <xdr:cNvPr id="91" name="Option Button 102" hidden="1">
          <a:extLst>
            <a:ext uri="{63B3BB69-23CF-44E3-9099-C40C66FF867C}">
              <a14:compatExt xmlns:a14="http://schemas.microsoft.com/office/drawing/2010/main" spid="_x0000_s2150"/>
            </a:ext>
            <a:ext uri="{FF2B5EF4-FFF2-40B4-BE49-F238E27FC236}">
              <a16:creationId xmlns:a16="http://schemas.microsoft.com/office/drawing/2014/main" id="{E38E9C2C-96E3-4E9E-81D9-89A81C84B77E}"/>
            </a:ext>
            <a:ext uri="{147F2762-F138-4A5C-976F-8EAC2B608ADB}">
              <a16:predDERef xmlns:a16="http://schemas.microsoft.com/office/drawing/2014/main" pred="{00000000-0008-0000-0200-000065080000}"/>
            </a:ext>
          </a:extLst>
        </xdr:cNvPr>
        <xdr:cNvSpPr/>
      </xdr:nvSpPr>
      <xdr:spPr bwMode="auto">
        <a:xfrm>
          <a:off x="19326225" y="7630477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twoCellAnchor editAs="oneCell">
    <xdr:from>
      <xdr:col>10</xdr:col>
      <xdr:colOff>0</xdr:colOff>
      <xdr:row>113</xdr:row>
      <xdr:rowOff>28575</xdr:rowOff>
    </xdr:from>
    <xdr:to>
      <xdr:col>32</xdr:col>
      <xdr:colOff>6350</xdr:colOff>
      <xdr:row>301</xdr:row>
      <xdr:rowOff>26194</xdr:rowOff>
    </xdr:to>
    <xdr:sp macro="" textlink="">
      <xdr:nvSpPr>
        <xdr:cNvPr id="57" name="Group Box 103" hidden="1">
          <a:extLst>
            <a:ext uri="{63B3BB69-23CF-44E3-9099-C40C66FF867C}">
              <a14:compatExt xmlns:a14="http://schemas.microsoft.com/office/drawing/2010/main" spid="_x0000_s2151"/>
            </a:ext>
            <a:ext uri="{FF2B5EF4-FFF2-40B4-BE49-F238E27FC236}">
              <a16:creationId xmlns:a16="http://schemas.microsoft.com/office/drawing/2014/main" id="{CAF763F2-8FCD-4BCB-B944-4C06931BD45B}"/>
            </a:ext>
            <a:ext uri="{147F2762-F138-4A5C-976F-8EAC2B608ADB}">
              <a16:predDERef xmlns:a16="http://schemas.microsoft.com/office/drawing/2014/main" pred="{00000000-0008-0000-0200-000066080000}"/>
            </a:ext>
          </a:extLst>
        </xdr:cNvPr>
        <xdr:cNvSpPr/>
      </xdr:nvSpPr>
      <xdr:spPr bwMode="auto">
        <a:xfrm>
          <a:off x="19326225" y="79781400"/>
          <a:ext cx="13417550" cy="3905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58" name="Option Button 104" hidden="1">
          <a:extLst>
            <a:ext uri="{63B3BB69-23CF-44E3-9099-C40C66FF867C}">
              <a14:compatExt xmlns:a14="http://schemas.microsoft.com/office/drawing/2010/main" spid="_x0000_s2152"/>
            </a:ext>
            <a:ext uri="{FF2B5EF4-FFF2-40B4-BE49-F238E27FC236}">
              <a16:creationId xmlns:a16="http://schemas.microsoft.com/office/drawing/2014/main" id="{B0FCB23A-CEA7-4809-9304-99AC451C47F6}"/>
            </a:ext>
            <a:ext uri="{147F2762-F138-4A5C-976F-8EAC2B608ADB}">
              <a16:predDERef xmlns:a16="http://schemas.microsoft.com/office/drawing/2014/main" pred="{00000000-0008-0000-0200-000067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59" name="Option Button 105" hidden="1">
          <a:extLst>
            <a:ext uri="{63B3BB69-23CF-44E3-9099-C40C66FF867C}">
              <a14:compatExt xmlns:a14="http://schemas.microsoft.com/office/drawing/2010/main" spid="_x0000_s2153"/>
            </a:ext>
            <a:ext uri="{FF2B5EF4-FFF2-40B4-BE49-F238E27FC236}">
              <a16:creationId xmlns:a16="http://schemas.microsoft.com/office/drawing/2014/main" id="{DFD514D2-2C6B-4421-9D18-790AEEBA5BC6}"/>
            </a:ext>
            <a:ext uri="{147F2762-F138-4A5C-976F-8EAC2B608ADB}">
              <a16:predDERef xmlns:a16="http://schemas.microsoft.com/office/drawing/2014/main" pred="{00000000-0008-0000-0200-000068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60" name="Option Button 106" hidden="1">
          <a:extLst>
            <a:ext uri="{63B3BB69-23CF-44E3-9099-C40C66FF867C}">
              <a14:compatExt xmlns:a14="http://schemas.microsoft.com/office/drawing/2010/main" spid="_x0000_s2154"/>
            </a:ext>
            <a:ext uri="{FF2B5EF4-FFF2-40B4-BE49-F238E27FC236}">
              <a16:creationId xmlns:a16="http://schemas.microsoft.com/office/drawing/2014/main" id="{78059983-432D-4A69-92F2-ACC998C44DCD}"/>
            </a:ext>
            <a:ext uri="{147F2762-F138-4A5C-976F-8EAC2B608ADB}">
              <a16:predDERef xmlns:a16="http://schemas.microsoft.com/office/drawing/2014/main" pred="{00000000-0008-0000-0200-000069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113</xdr:row>
      <xdr:rowOff>104775</xdr:rowOff>
    </xdr:from>
    <xdr:to>
      <xdr:col>11</xdr:col>
      <xdr:colOff>438151</xdr:colOff>
      <xdr:row>300</xdr:row>
      <xdr:rowOff>8732</xdr:rowOff>
    </xdr:to>
    <xdr:sp macro="" textlink="">
      <xdr:nvSpPr>
        <xdr:cNvPr id="61" name="Option Button 107" hidden="1">
          <a:extLst>
            <a:ext uri="{63B3BB69-23CF-44E3-9099-C40C66FF867C}">
              <a14:compatExt xmlns:a14="http://schemas.microsoft.com/office/drawing/2010/main" spid="_x0000_s2155"/>
            </a:ext>
            <a:ext uri="{FF2B5EF4-FFF2-40B4-BE49-F238E27FC236}">
              <a16:creationId xmlns:a16="http://schemas.microsoft.com/office/drawing/2014/main" id="{512654B3-29CF-4726-8D3F-B4FF3071AC69}"/>
            </a:ext>
            <a:ext uri="{147F2762-F138-4A5C-976F-8EAC2B608ADB}">
              <a16:predDERef xmlns:a16="http://schemas.microsoft.com/office/drawing/2014/main" pred="{00000000-0008-0000-0200-00006A080000}"/>
            </a:ext>
          </a:extLst>
        </xdr:cNvPr>
        <xdr:cNvSpPr/>
      </xdr:nvSpPr>
      <xdr:spPr bwMode="auto">
        <a:xfrm>
          <a:off x="19326225" y="79857600"/>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28575</xdr:rowOff>
    </xdr:from>
    <xdr:to>
      <xdr:col>32</xdr:col>
      <xdr:colOff>6350</xdr:colOff>
      <xdr:row>59</xdr:row>
      <xdr:rowOff>552451</xdr:rowOff>
    </xdr:to>
    <xdr:sp macro="" textlink="">
      <xdr:nvSpPr>
        <xdr:cNvPr id="62" name="Group Box 108" hidden="1">
          <a:extLst>
            <a:ext uri="{63B3BB69-23CF-44E3-9099-C40C66FF867C}">
              <a14:compatExt xmlns:a14="http://schemas.microsoft.com/office/drawing/2010/main" spid="_x0000_s2156"/>
            </a:ext>
            <a:ext uri="{FF2B5EF4-FFF2-40B4-BE49-F238E27FC236}">
              <a16:creationId xmlns:a16="http://schemas.microsoft.com/office/drawing/2014/main" id="{ED1050A0-A243-40BC-87C8-DB35EF307050}"/>
            </a:ext>
            <a:ext uri="{147F2762-F138-4A5C-976F-8EAC2B608ADB}">
              <a16:predDERef xmlns:a16="http://schemas.microsoft.com/office/drawing/2014/main" pred="{00000000-0008-0000-0200-00006B080000}"/>
            </a:ext>
          </a:extLst>
        </xdr:cNvPr>
        <xdr:cNvSpPr/>
      </xdr:nvSpPr>
      <xdr:spPr bwMode="auto">
        <a:xfrm>
          <a:off x="19326225" y="15630525"/>
          <a:ext cx="13417550" cy="390525"/>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3" name="Option Button 109" hidden="1">
          <a:extLst>
            <a:ext uri="{63B3BB69-23CF-44E3-9099-C40C66FF867C}">
              <a14:compatExt xmlns:a14="http://schemas.microsoft.com/office/drawing/2010/main" spid="_x0000_s2157"/>
            </a:ext>
            <a:ext uri="{FF2B5EF4-FFF2-40B4-BE49-F238E27FC236}">
              <a16:creationId xmlns:a16="http://schemas.microsoft.com/office/drawing/2014/main" id="{316A3F41-DC97-4C9F-B0CE-61220E8FCB53}"/>
            </a:ext>
            <a:ext uri="{147F2762-F138-4A5C-976F-8EAC2B608ADB}">
              <a16:predDERef xmlns:a16="http://schemas.microsoft.com/office/drawing/2014/main" pred="{00000000-0008-0000-0200-00006C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4" name="Option Button 110" hidden="1">
          <a:extLst>
            <a:ext uri="{63B3BB69-23CF-44E3-9099-C40C66FF867C}">
              <a14:compatExt xmlns:a14="http://schemas.microsoft.com/office/drawing/2010/main" spid="_x0000_s2158"/>
            </a:ext>
            <a:ext uri="{FF2B5EF4-FFF2-40B4-BE49-F238E27FC236}">
              <a16:creationId xmlns:a16="http://schemas.microsoft.com/office/drawing/2014/main" id="{703EB8B4-C914-4AFC-AAE9-1857B0B40535}"/>
            </a:ext>
            <a:ext uri="{147F2762-F138-4A5C-976F-8EAC2B608ADB}">
              <a16:predDERef xmlns:a16="http://schemas.microsoft.com/office/drawing/2014/main" pred="{00000000-0008-0000-0200-00006D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5" name="Option Button 111" hidden="1">
          <a:extLst>
            <a:ext uri="{63B3BB69-23CF-44E3-9099-C40C66FF867C}">
              <a14:compatExt xmlns:a14="http://schemas.microsoft.com/office/drawing/2010/main" spid="_x0000_s2159"/>
            </a:ext>
            <a:ext uri="{FF2B5EF4-FFF2-40B4-BE49-F238E27FC236}">
              <a16:creationId xmlns:a16="http://schemas.microsoft.com/office/drawing/2014/main" id="{E930BF2D-8B20-4399-A093-106B4D4E461D}"/>
            </a:ext>
            <a:ext uri="{147F2762-F138-4A5C-976F-8EAC2B608ADB}">
              <a16:predDERef xmlns:a16="http://schemas.microsoft.com/office/drawing/2014/main" pred="{00000000-0008-0000-0200-00006E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34</xdr:row>
      <xdr:rowOff>104775</xdr:rowOff>
    </xdr:from>
    <xdr:to>
      <xdr:col>11</xdr:col>
      <xdr:colOff>438151</xdr:colOff>
      <xdr:row>59</xdr:row>
      <xdr:rowOff>292101</xdr:rowOff>
    </xdr:to>
    <xdr:sp macro="" textlink="">
      <xdr:nvSpPr>
        <xdr:cNvPr id="66" name="Option Button 112" hidden="1">
          <a:extLst>
            <a:ext uri="{63B3BB69-23CF-44E3-9099-C40C66FF867C}">
              <a14:compatExt xmlns:a14="http://schemas.microsoft.com/office/drawing/2010/main" spid="_x0000_s2160"/>
            </a:ext>
            <a:ext uri="{FF2B5EF4-FFF2-40B4-BE49-F238E27FC236}">
              <a16:creationId xmlns:a16="http://schemas.microsoft.com/office/drawing/2014/main" id="{3EFDF75A-22B8-4D83-93ED-DF3DCF4265F0}"/>
            </a:ext>
            <a:ext uri="{147F2762-F138-4A5C-976F-8EAC2B608ADB}">
              <a16:predDERef xmlns:a16="http://schemas.microsoft.com/office/drawing/2014/main" pred="{00000000-0008-0000-0200-00006F080000}"/>
            </a:ext>
          </a:extLst>
        </xdr:cNvPr>
        <xdr:cNvSpPr/>
      </xdr:nvSpPr>
      <xdr:spPr bwMode="auto">
        <a:xfrm>
          <a:off x="19326225" y="15706725"/>
          <a:ext cx="1047750"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10</xdr:col>
      <xdr:colOff>0</xdr:colOff>
      <xdr:row>70</xdr:row>
      <xdr:rowOff>0</xdr:rowOff>
    </xdr:from>
    <xdr:ext cx="13420725" cy="381000"/>
    <xdr:sp macro="" textlink="">
      <xdr:nvSpPr>
        <xdr:cNvPr id="67" name="Group Box 113" hidden="1">
          <a:extLst>
            <a:ext uri="{63B3BB69-23CF-44E3-9099-C40C66FF867C}">
              <a14:compatExt xmlns:a14="http://schemas.microsoft.com/office/drawing/2010/main" spid="_x0000_s2161"/>
            </a:ext>
            <a:ext uri="{FF2B5EF4-FFF2-40B4-BE49-F238E27FC236}">
              <a16:creationId xmlns:a16="http://schemas.microsoft.com/office/drawing/2014/main" id="{E462E22F-B946-4091-86E3-BFCD1515CB97}"/>
            </a:ext>
            <a:ext uri="{147F2762-F138-4A5C-976F-8EAC2B608ADB}">
              <a16:predDERef xmlns:a16="http://schemas.microsoft.com/office/drawing/2014/main" pred="{00000000-0008-0000-0200-000070080000}"/>
            </a:ext>
          </a:extLst>
        </xdr:cNvPr>
        <xdr:cNvSpPr/>
      </xdr:nvSpPr>
      <xdr:spPr bwMode="auto">
        <a:xfrm>
          <a:off x="19326225" y="49368075"/>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oneCellAnchor>
    <xdr:from>
      <xdr:col>10</xdr:col>
      <xdr:colOff>0</xdr:colOff>
      <xdr:row>70</xdr:row>
      <xdr:rowOff>0</xdr:rowOff>
    </xdr:from>
    <xdr:ext cx="1047750" cy="209550"/>
    <xdr:sp macro="" textlink="">
      <xdr:nvSpPr>
        <xdr:cNvPr id="68" name="Option Button 114" hidden="1">
          <a:extLst>
            <a:ext uri="{63B3BB69-23CF-44E3-9099-C40C66FF867C}">
              <a14:compatExt xmlns:a14="http://schemas.microsoft.com/office/drawing/2010/main" spid="_x0000_s2162"/>
            </a:ext>
            <a:ext uri="{FF2B5EF4-FFF2-40B4-BE49-F238E27FC236}">
              <a16:creationId xmlns:a16="http://schemas.microsoft.com/office/drawing/2014/main" id="{18ED4CBE-0F1E-4D71-AA80-58F3A02B717A}"/>
            </a:ext>
            <a:ext uri="{147F2762-F138-4A5C-976F-8EAC2B608ADB}">
              <a16:predDERef xmlns:a16="http://schemas.microsoft.com/office/drawing/2014/main" pred="{0EC04E8C-0742-45DF-AEE8-B9CFFA650B6E}"/>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70</xdr:row>
      <xdr:rowOff>0</xdr:rowOff>
    </xdr:from>
    <xdr:ext cx="1047750" cy="209550"/>
    <xdr:sp macro="" textlink="">
      <xdr:nvSpPr>
        <xdr:cNvPr id="69" name="Option Button 115" hidden="1">
          <a:extLst>
            <a:ext uri="{63B3BB69-23CF-44E3-9099-C40C66FF867C}">
              <a14:compatExt xmlns:a14="http://schemas.microsoft.com/office/drawing/2010/main" spid="_x0000_s2163"/>
            </a:ext>
            <a:ext uri="{FF2B5EF4-FFF2-40B4-BE49-F238E27FC236}">
              <a16:creationId xmlns:a16="http://schemas.microsoft.com/office/drawing/2014/main" id="{8A168949-44FA-4572-9444-4C9C133E88AE}"/>
            </a:ext>
            <a:ext uri="{147F2762-F138-4A5C-976F-8EAC2B608ADB}">
              <a16:predDERef xmlns:a16="http://schemas.microsoft.com/office/drawing/2014/main" pred="{6BEEA6EE-EE17-49DE-B00B-4140082A04F2}"/>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70</xdr:row>
      <xdr:rowOff>0</xdr:rowOff>
    </xdr:from>
    <xdr:ext cx="1047750" cy="209550"/>
    <xdr:sp macro="" textlink="">
      <xdr:nvSpPr>
        <xdr:cNvPr id="70" name="Option Button 116" hidden="1">
          <a:extLst>
            <a:ext uri="{63B3BB69-23CF-44E3-9099-C40C66FF867C}">
              <a14:compatExt xmlns:a14="http://schemas.microsoft.com/office/drawing/2010/main" spid="_x0000_s2164"/>
            </a:ext>
            <a:ext uri="{FF2B5EF4-FFF2-40B4-BE49-F238E27FC236}">
              <a16:creationId xmlns:a16="http://schemas.microsoft.com/office/drawing/2014/main" id="{E02C0822-6C8C-4A94-B8E1-2C4E0ADC1F58}"/>
            </a:ext>
            <a:ext uri="{147F2762-F138-4A5C-976F-8EAC2B608ADB}">
              <a16:predDERef xmlns:a16="http://schemas.microsoft.com/office/drawing/2014/main" pred="{DB4AF23A-8998-434E-8A98-9CB60D43BE55}"/>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70</xdr:row>
      <xdr:rowOff>0</xdr:rowOff>
    </xdr:from>
    <xdr:ext cx="1047750" cy="209550"/>
    <xdr:sp macro="" textlink="">
      <xdr:nvSpPr>
        <xdr:cNvPr id="71" name="Option Button 117" hidden="1">
          <a:extLst>
            <a:ext uri="{63B3BB69-23CF-44E3-9099-C40C66FF867C}">
              <a14:compatExt xmlns:a14="http://schemas.microsoft.com/office/drawing/2010/main" spid="_x0000_s2165"/>
            </a:ext>
            <a:ext uri="{FF2B5EF4-FFF2-40B4-BE49-F238E27FC236}">
              <a16:creationId xmlns:a16="http://schemas.microsoft.com/office/drawing/2014/main" id="{504D0762-9E1F-4EBB-8A75-62E4F84E68C9}"/>
            </a:ext>
            <a:ext uri="{147F2762-F138-4A5C-976F-8EAC2B608ADB}">
              <a16:predDERef xmlns:a16="http://schemas.microsoft.com/office/drawing/2014/main" pred="{9F0E6BF7-5720-46A7-85DC-68AC8A503455}"/>
            </a:ext>
          </a:extLst>
        </xdr:cNvPr>
        <xdr:cNvSpPr/>
      </xdr:nvSpPr>
      <xdr:spPr bwMode="auto">
        <a:xfrm>
          <a:off x="19326225" y="49444275"/>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twoCellAnchor editAs="oneCell">
    <xdr:from>
      <xdr:col>10</xdr:col>
      <xdr:colOff>0</xdr:colOff>
      <xdr:row>29</xdr:row>
      <xdr:rowOff>0</xdr:rowOff>
    </xdr:from>
    <xdr:to>
      <xdr:col>32</xdr:col>
      <xdr:colOff>6350</xdr:colOff>
      <xdr:row>38</xdr:row>
      <xdr:rowOff>294482</xdr:rowOff>
    </xdr:to>
    <xdr:sp macro="" textlink="">
      <xdr:nvSpPr>
        <xdr:cNvPr id="72" name="Group Box 37" hidden="1">
          <a:extLst>
            <a:ext uri="{63B3BB69-23CF-44E3-9099-C40C66FF867C}">
              <a14:compatExt xmlns:a14="http://schemas.microsoft.com/office/drawing/2010/main" spid="_x0000_s2085"/>
            </a:ext>
            <a:ext uri="{FF2B5EF4-FFF2-40B4-BE49-F238E27FC236}">
              <a16:creationId xmlns:a16="http://schemas.microsoft.com/office/drawing/2014/main" id="{EEC85C66-ECF3-48C7-9452-D7E63B258267}"/>
            </a:ext>
            <a:ext uri="{147F2762-F138-4A5C-976F-8EAC2B608ADB}">
              <a16:predDERef xmlns:a16="http://schemas.microsoft.com/office/drawing/2014/main" pred="{504D0762-9E1F-4EBB-8A75-62E4F84E68C9}"/>
            </a:ext>
          </a:extLst>
        </xdr:cNvPr>
        <xdr:cNvSpPr/>
      </xdr:nvSpPr>
      <xdr:spPr bwMode="auto">
        <a:xfrm>
          <a:off x="25003125" y="11896725"/>
          <a:ext cx="13417550" cy="377826"/>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29</xdr:row>
      <xdr:rowOff>0</xdr:rowOff>
    </xdr:from>
    <xdr:to>
      <xdr:col>32</xdr:col>
      <xdr:colOff>6350</xdr:colOff>
      <xdr:row>38</xdr:row>
      <xdr:rowOff>294482</xdr:rowOff>
    </xdr:to>
    <xdr:sp macro="" textlink="">
      <xdr:nvSpPr>
        <xdr:cNvPr id="73" name="Group Box 42" hidden="1">
          <a:extLst>
            <a:ext uri="{63B3BB69-23CF-44E3-9099-C40C66FF867C}">
              <a14:compatExt xmlns:a14="http://schemas.microsoft.com/office/drawing/2010/main" spid="_x0000_s2090"/>
            </a:ext>
            <a:ext uri="{FF2B5EF4-FFF2-40B4-BE49-F238E27FC236}">
              <a16:creationId xmlns:a16="http://schemas.microsoft.com/office/drawing/2014/main" id="{036E970A-BF97-4F21-A1AF-26DDD024E63B}"/>
            </a:ext>
            <a:ext uri="{147F2762-F138-4A5C-976F-8EAC2B608ADB}">
              <a16:predDERef xmlns:a16="http://schemas.microsoft.com/office/drawing/2014/main" pred="{EEC85C66-ECF3-48C7-9452-D7E63B258267}"/>
            </a:ext>
          </a:extLst>
        </xdr:cNvPr>
        <xdr:cNvSpPr/>
      </xdr:nvSpPr>
      <xdr:spPr bwMode="auto">
        <a:xfrm>
          <a:off x="25003125" y="11896725"/>
          <a:ext cx="13417550" cy="377826"/>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6</xdr:row>
      <xdr:rowOff>157407</xdr:rowOff>
    </xdr:from>
    <xdr:to>
      <xdr:col>4</xdr:col>
      <xdr:colOff>588733</xdr:colOff>
      <xdr:row>26</xdr:row>
      <xdr:rowOff>114189</xdr:rowOff>
    </xdr:to>
    <xdr:pic>
      <xdr:nvPicPr>
        <xdr:cNvPr id="2" name="Picture 1">
          <a:extLst>
            <a:ext uri="{FF2B5EF4-FFF2-40B4-BE49-F238E27FC236}">
              <a16:creationId xmlns:a16="http://schemas.microsoft.com/office/drawing/2014/main" id="{F85AA0F6-C2E9-4689-8628-4272692DF559}"/>
            </a:ext>
          </a:extLst>
        </xdr:cNvPr>
        <xdr:cNvPicPr>
          <a:picLocks noChangeAspect="1"/>
        </xdr:cNvPicPr>
      </xdr:nvPicPr>
      <xdr:blipFill>
        <a:blip xmlns:r="http://schemas.openxmlformats.org/officeDocument/2006/relationships" r:embed="rId1"/>
        <a:stretch>
          <a:fillRect/>
        </a:stretch>
      </xdr:blipFill>
      <xdr:spPr>
        <a:xfrm>
          <a:off x="0" y="2014782"/>
          <a:ext cx="3979633" cy="47288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219656</xdr:colOff>
      <xdr:row>1</xdr:row>
      <xdr:rowOff>21073</xdr:rowOff>
    </xdr:from>
    <xdr:to>
      <xdr:col>11</xdr:col>
      <xdr:colOff>200606</xdr:colOff>
      <xdr:row>33</xdr:row>
      <xdr:rowOff>458934</xdr:rowOff>
    </xdr:to>
    <xdr:sp macro="" textlink="">
      <xdr:nvSpPr>
        <xdr:cNvPr id="2" name="TextBox 1">
          <a:extLst>
            <a:ext uri="{FF2B5EF4-FFF2-40B4-BE49-F238E27FC236}">
              <a16:creationId xmlns:a16="http://schemas.microsoft.com/office/drawing/2014/main" id="{A04F99E2-7E4B-403D-9A49-25BB271C6F16}"/>
            </a:ext>
            <a:ext uri="{147F2762-F138-4A5C-976F-8EAC2B608ADB}">
              <a16:predDERef xmlns:a16="http://schemas.microsoft.com/office/drawing/2014/main" pred="{6BB5F9AA-D8EC-41B8-93B4-3BD4289AE987}"/>
            </a:ext>
          </a:extLst>
        </xdr:cNvPr>
        <xdr:cNvSpPr txBox="1"/>
      </xdr:nvSpPr>
      <xdr:spPr>
        <a:xfrm>
          <a:off x="219656" y="202914"/>
          <a:ext cx="6362700" cy="6256770"/>
        </a:xfrm>
        <a:prstGeom prst="rect">
          <a:avLst/>
        </a:prstGeom>
        <a:solidFill>
          <a:srgbClr val="DEDBC4">
            <a:alpha val="50196"/>
          </a:srgbClr>
        </a:solidFill>
        <a:ln w="9525" cmpd="sng">
          <a:solidFill>
            <a:srgbClr val="DEDBC4"/>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fontAlgn="base"/>
          <a:endParaRPr lang="en-US" sz="1000" b="0" i="0">
            <a:solidFill>
              <a:sysClr val="windowText" lastClr="000000"/>
            </a:solidFill>
            <a:effectLst/>
            <a:latin typeface="+mn-lt"/>
            <a:ea typeface="+mn-ea"/>
            <a:cs typeface="+mn-cs"/>
          </a:endParaRPr>
        </a:p>
        <a:p>
          <a:pPr rtl="0" fontAlgn="base"/>
          <a:endParaRPr lang="en-US" sz="1000" b="0" i="0">
            <a:solidFill>
              <a:sysClr val="windowText" lastClr="000000"/>
            </a:solidFill>
            <a:effectLst/>
            <a:latin typeface="+mn-lt"/>
            <a:ea typeface="+mn-ea"/>
            <a:cs typeface="+mn-cs"/>
          </a:endParaRPr>
        </a:p>
        <a:p>
          <a:pPr rtl="0" fontAlgn="base"/>
          <a:r>
            <a:rPr lang="vi-VN" sz="1000" b="1" i="0">
              <a:solidFill>
                <a:sysClr val="windowText" lastClr="000000"/>
              </a:solidFill>
              <a:effectLst/>
              <a:latin typeface="Calibri" panose="020F0502020204030204" pitchFamily="34" charset="0"/>
              <a:ea typeface="+mn-ea"/>
              <a:cs typeface="Calibri" panose="020F0502020204030204" pitchFamily="34" charset="0"/>
            </a:rPr>
            <a:t>Công cụ Đánh giá Rủi ro cho các trang trại hoạt động như thế nào?</a:t>
          </a:r>
          <a:endParaRPr lang="en-US" sz="1000" b="1" i="0">
            <a:solidFill>
              <a:sysClr val="windowText" lastClr="000000"/>
            </a:solidFill>
            <a:effectLst/>
            <a:latin typeface="Calibri" panose="020F0502020204030204" pitchFamily="34" charset="0"/>
            <a:ea typeface="+mn-ea"/>
            <a:cs typeface="Calibri" panose="020F0502020204030204" pitchFamily="34" charset="0"/>
          </a:endParaRPr>
        </a:p>
        <a:p>
          <a:pPr rtl="0" fontAlgn="base"/>
          <a:r>
            <a:rPr lang="vi-VN" sz="1000" b="0" i="0">
              <a:solidFill>
                <a:sysClr val="windowText" lastClr="000000"/>
              </a:solidFill>
              <a:effectLst/>
              <a:latin typeface="Calibri" panose="020F0502020204030204" pitchFamily="34" charset="0"/>
              <a:ea typeface="+mn-ea"/>
              <a:cs typeface="Calibri" panose="020F0502020204030204" pitchFamily="34" charset="0"/>
            </a:rPr>
            <a:t>Công cụ Đánh giá Rủi ro cho các trang trại chứa một bộ câu hỏi sẽ giúp </a:t>
          </a:r>
          <a:r>
            <a:rPr lang="en-US" sz="1000" b="0" i="0">
              <a:solidFill>
                <a:sysClr val="windowText" lastClr="000000"/>
              </a:solidFill>
              <a:effectLst/>
              <a:latin typeface="Calibri" panose="020F0502020204030204" pitchFamily="34" charset="0"/>
              <a:ea typeface="+mn-ea"/>
              <a:cs typeface="Calibri" panose="020F0502020204030204" pitchFamily="34" charset="0"/>
            </a:rPr>
            <a:t>Đơn</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 vị Sở hữu</a:t>
          </a:r>
          <a:r>
            <a:rPr lang="vi-VN" sz="1000" b="0" i="0">
              <a:solidFill>
                <a:sysClr val="windowText" lastClr="000000"/>
              </a:solidFill>
              <a:effectLst/>
              <a:latin typeface="Calibri" panose="020F0502020204030204" pitchFamily="34" charset="0"/>
              <a:ea typeface="+mn-ea"/>
              <a:cs typeface="Calibri" panose="020F0502020204030204" pitchFamily="34" charset="0"/>
            </a:rPr>
            <a:t> Chứng</a:t>
          </a:r>
          <a:r>
            <a:rPr lang="en-US" sz="1000" b="0" i="0">
              <a:solidFill>
                <a:sysClr val="windowText" lastClr="000000"/>
              </a:solidFill>
              <a:effectLst/>
              <a:latin typeface="Calibri" panose="020F0502020204030204" pitchFamily="34" charset="0"/>
              <a:ea typeface="+mn-ea"/>
              <a:cs typeface="Calibri" panose="020F0502020204030204" pitchFamily="34" charset="0"/>
            </a:rPr>
            <a:t> nhận</a:t>
          </a:r>
          <a:r>
            <a:rPr lang="vi-VN" sz="1000" b="0" i="0">
              <a:solidFill>
                <a:sysClr val="windowText" lastClr="000000"/>
              </a:solidFill>
              <a:effectLst/>
              <a:latin typeface="Calibri" panose="020F0502020204030204" pitchFamily="34" charset="0"/>
              <a:ea typeface="+mn-ea"/>
              <a:cs typeface="Calibri" panose="020F0502020204030204" pitchFamily="34" charset="0"/>
            </a:rPr>
            <a:t> xác định các rủi ro đối với nông nghiệp bền vững ở trang trại của họ và xác định các biện pháp họ có thể thực hiện để giải quyết các rủi ro</a:t>
          </a:r>
          <a:r>
            <a:rPr lang="en-US" sz="1000" b="0" i="0">
              <a:solidFill>
                <a:sysClr val="windowText" lastClr="000000"/>
              </a:solidFill>
              <a:effectLst/>
              <a:latin typeface="Calibri" panose="020F0502020204030204" pitchFamily="34" charset="0"/>
              <a:ea typeface="+mn-ea"/>
              <a:cs typeface="Calibri" panose="020F0502020204030204" pitchFamily="34" charset="0"/>
            </a:rPr>
            <a:t> đó</a:t>
          </a:r>
          <a:r>
            <a:rPr lang="vi-VN" sz="1000" b="0" i="0">
              <a:solidFill>
                <a:sysClr val="windowText" lastClr="000000"/>
              </a:solidFill>
              <a:effectLst/>
              <a:latin typeface="Calibri" panose="020F0502020204030204" pitchFamily="34" charset="0"/>
              <a:ea typeface="+mn-ea"/>
              <a:cs typeface="Calibri" panose="020F0502020204030204" pitchFamily="34" charset="0"/>
            </a:rPr>
            <a:t>.</a:t>
          </a:r>
          <a:endParaRPr lang="en-US" sz="1000" b="0" i="0">
            <a:solidFill>
              <a:sysClr val="windowText" lastClr="000000"/>
            </a:solidFill>
            <a:effectLst/>
            <a:latin typeface="Calibri" panose="020F0502020204030204" pitchFamily="34" charset="0"/>
            <a:ea typeface="+mn-ea"/>
            <a:cs typeface="Calibri" panose="020F0502020204030204" pitchFamily="34" charset="0"/>
          </a:endParaRPr>
        </a:p>
        <a:p>
          <a:pPr rtl="0" fontAlgn="base"/>
          <a:endParaRPr lang="en-US" sz="1000" b="0" i="1">
            <a:solidFill>
              <a:sysClr val="windowText" lastClr="000000"/>
            </a:solidFill>
            <a:effectLst/>
            <a:latin typeface="Calibri" panose="020F0502020204030204" pitchFamily="34" charset="0"/>
            <a:ea typeface="+mn-ea"/>
            <a:cs typeface="Calibri" panose="020F0502020204030204" pitchFamily="34" charset="0"/>
          </a:endParaRPr>
        </a:p>
        <a:p>
          <a:pPr rtl="0" fontAlgn="base"/>
          <a:r>
            <a:rPr lang="en-US" sz="1000" b="0" i="0" baseline="0">
              <a:solidFill>
                <a:sysClr val="windowText" lastClr="000000"/>
              </a:solidFill>
              <a:effectLst/>
              <a:latin typeface="Calibri" panose="020F0502020204030204" pitchFamily="34" charset="0"/>
              <a:ea typeface="+mn-ea"/>
              <a:cs typeface="Calibri" panose="020F0502020204030204" pitchFamily="34" charset="0"/>
            </a:rPr>
            <a:t>Đơn vị Sở hữu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Chứng</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 nhận</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sẽ truy cập Công cụ Đánh giá Rủi ro dưới dạng bảng câu hỏi, với các câu hỏi áp dụng, dựa trên các yêu cầu hiện hành (ví dụ: Chứng nhận nhóm hoặc Trang trại lớn. </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Ghi chú: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Các trang trại</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được chứng nhận riêng lẻ thuộc </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nhóm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'Trang trại lớn'). </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T</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rong các nhóm trang trại </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quy mô nhỏ và lớn kết </a:t>
          </a:r>
          <a:r>
            <a:rPr lang="vi-VN" sz="1000" b="1" i="0" baseline="0">
              <a:solidFill>
                <a:schemeClr val="dk1"/>
              </a:solidFill>
              <a:effectLst/>
              <a:latin typeface="Calibri" panose="020F0502020204030204" pitchFamily="34" charset="0"/>
              <a:ea typeface="+mn-ea"/>
              <a:cs typeface="Calibri" panose="020F0502020204030204" pitchFamily="34" charset="0"/>
            </a:rPr>
            <a:t>hợp</a:t>
          </a:r>
          <a:r>
            <a:rPr lang="en-US" sz="1000" b="1" i="0" baseline="0">
              <a:solidFill>
                <a:schemeClr val="dk1"/>
              </a:solidFill>
              <a:effectLst/>
              <a:latin typeface="Calibri" panose="020F0502020204030204" pitchFamily="34" charset="0"/>
              <a:ea typeface="+mn-ea"/>
              <a:cs typeface="Calibri" panose="020F0502020204030204" pitchFamily="34" charset="0"/>
            </a:rPr>
            <a:t>,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hoặc trong các nhóm trang trại </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quy mô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lớn</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 t</a:t>
          </a:r>
          <a:r>
            <a:rPr lang="en-US" sz="1000" b="1" i="0" baseline="0">
              <a:solidFill>
                <a:schemeClr val="dk1"/>
              </a:solidFill>
              <a:effectLst/>
              <a:latin typeface="Calibri" panose="020F0502020204030204" pitchFamily="34" charset="0"/>
              <a:ea typeface="+mn-ea"/>
              <a:cs typeface="Calibri" panose="020F0502020204030204" pitchFamily="34" charset="0"/>
            </a:rPr>
            <a:t>ất cả các trang trại lớn </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đều</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 cần phải thực hiện đánh giá rủi ro cho trang trại của chính họ, </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ngoài việc ban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quản lý nhóm thực hiện việc đó cho toàn bộ nhóm.</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 </a:t>
          </a:r>
          <a:endParaRPr lang="en-US" sz="1000" b="1">
            <a:solidFill>
              <a:sysClr val="windowText" lastClr="000000"/>
            </a:solidFill>
            <a:effectLst/>
            <a:latin typeface="Calibri" panose="020F0502020204030204" pitchFamily="34" charset="0"/>
            <a:cs typeface="Calibri" panose="020F0502020204030204" pitchFamily="34" charset="0"/>
          </a:endParaRPr>
        </a:p>
        <a:p>
          <a:pPr rtl="0" fontAlgn="base"/>
          <a:endParaRPr lang="en-US" sz="1000" b="0" i="0">
            <a:solidFill>
              <a:sysClr val="windowText" lastClr="000000"/>
            </a:solidFill>
            <a:effectLst/>
            <a:latin typeface="Calibri" panose="020F0502020204030204" pitchFamily="34" charset="0"/>
            <a:ea typeface="+mn-ea"/>
            <a:cs typeface="Calibri" panose="020F0502020204030204" pitchFamily="34" charset="0"/>
          </a:endParaRPr>
        </a:p>
        <a:p>
          <a:pPr rtl="0" fontAlgn="base"/>
          <a:r>
            <a:rPr lang="vi-VN" sz="1000" b="0" i="0">
              <a:solidFill>
                <a:sysClr val="windowText" lastClr="000000"/>
              </a:solidFill>
              <a:effectLst/>
              <a:latin typeface="Calibri" panose="020F0502020204030204" pitchFamily="34" charset="0"/>
              <a:ea typeface="+mn-ea"/>
              <a:cs typeface="Calibri" panose="020F0502020204030204" pitchFamily="34" charset="0"/>
            </a:rPr>
            <a:t>Các câu hỏi xuất hiện trong trang tổng quan (xem tab </a:t>
          </a:r>
          <a:r>
            <a:rPr lang="de-DE" sz="1000" b="0" i="0">
              <a:solidFill>
                <a:sysClr val="windowText" lastClr="000000"/>
              </a:solidFill>
              <a:effectLst/>
              <a:latin typeface="Calibri" panose="020F0502020204030204" pitchFamily="34" charset="0"/>
              <a:ea typeface="+mn-ea"/>
              <a:cs typeface="Calibri" panose="020F0502020204030204" pitchFamily="34" charset="0"/>
            </a:rPr>
            <a:t>'</a:t>
          </a:r>
          <a:r>
            <a:rPr lang="vi-VN" sz="1000" b="0" i="0">
              <a:solidFill>
                <a:sysClr val="windowText" lastClr="000000"/>
              </a:solidFill>
              <a:effectLst/>
              <a:latin typeface="Calibri" panose="020F0502020204030204" pitchFamily="34" charset="0"/>
              <a:ea typeface="+mn-ea"/>
              <a:cs typeface="Calibri" panose="020F0502020204030204" pitchFamily="34" charset="0"/>
            </a:rPr>
            <a:t>Trang tổng quan</a:t>
          </a:r>
          <a:r>
            <a:rPr lang="de-DE" sz="1000" b="0" i="0">
              <a:solidFill>
                <a:sysClr val="windowText" lastClr="000000"/>
              </a:solidFill>
              <a:effectLst/>
              <a:latin typeface="Calibri" panose="020F0502020204030204" pitchFamily="34" charset="0"/>
              <a:ea typeface="+mn-ea"/>
              <a:cs typeface="Calibri" panose="020F0502020204030204" pitchFamily="34" charset="0"/>
            </a:rPr>
            <a:t>'</a:t>
          </a:r>
          <a:r>
            <a:rPr lang="vi-VN" sz="1000" b="0" i="0">
              <a:solidFill>
                <a:sysClr val="windowText" lastClr="000000"/>
              </a:solidFill>
              <a:effectLst/>
              <a:latin typeface="Calibri" panose="020F0502020204030204" pitchFamily="34" charset="0"/>
              <a:ea typeface="+mn-ea"/>
              <a:cs typeface="Calibri" panose="020F0502020204030204" pitchFamily="34" charset="0"/>
            </a:rPr>
            <a:t>) cho mỗi chủ đề trong tiêu chuẩn.</a:t>
          </a:r>
          <a:r>
            <a:rPr lang="en-US" sz="1000" b="0" i="0">
              <a:solidFill>
                <a:sysClr val="windowText" lastClr="000000"/>
              </a:solidFill>
              <a:effectLst/>
              <a:latin typeface="Calibri" panose="020F0502020204030204" pitchFamily="34" charset="0"/>
              <a:ea typeface="+mn-ea"/>
              <a:cs typeface="Calibri" panose="020F0502020204030204" pitchFamily="34" charset="0"/>
            </a:rPr>
            <a:t> Đơn</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 vị Sở hữu</a:t>
          </a:r>
          <a:r>
            <a:rPr lang="vi-VN" sz="1000" b="0" i="0">
              <a:solidFill>
                <a:sysClr val="windowText" lastClr="000000"/>
              </a:solidFill>
              <a:effectLst/>
              <a:latin typeface="Calibri" panose="020F0502020204030204" pitchFamily="34" charset="0"/>
              <a:ea typeface="+mn-ea"/>
              <a:cs typeface="Calibri" panose="020F0502020204030204" pitchFamily="34" charset="0"/>
            </a:rPr>
            <a:t> chứng </a:t>
          </a:r>
          <a:r>
            <a:rPr lang="en-US" sz="1000" b="0" i="0">
              <a:solidFill>
                <a:sysClr val="windowText" lastClr="000000"/>
              </a:solidFill>
              <a:effectLst/>
              <a:latin typeface="Calibri" panose="020F0502020204030204" pitchFamily="34" charset="0"/>
              <a:ea typeface="+mn-ea"/>
              <a:cs typeface="Calibri" panose="020F0502020204030204" pitchFamily="34" charset="0"/>
            </a:rPr>
            <a:t>nhận</a:t>
          </a:r>
          <a:r>
            <a:rPr lang="vi-VN" sz="1000" b="0" i="0">
              <a:solidFill>
                <a:sysClr val="windowText" lastClr="000000"/>
              </a:solidFill>
              <a:effectLst/>
              <a:latin typeface="Calibri" panose="020F0502020204030204" pitchFamily="34" charset="0"/>
              <a:ea typeface="+mn-ea"/>
              <a:cs typeface="Calibri" panose="020F0502020204030204" pitchFamily="34" charset="0"/>
            </a:rPr>
            <a:t> có thể lưu quy trình ở bất kỳ giai đoạn nào và hoàn tất sau.</a:t>
          </a:r>
          <a:endParaRPr lang="en-US" sz="1000" b="0" i="0">
            <a:solidFill>
              <a:sysClr val="windowText" lastClr="000000"/>
            </a:solidFill>
            <a:effectLst/>
            <a:latin typeface="Calibri" panose="020F0502020204030204" pitchFamily="34" charset="0"/>
            <a:ea typeface="+mn-ea"/>
            <a:cs typeface="Calibri" panose="020F0502020204030204" pitchFamily="34" charset="0"/>
          </a:endParaRPr>
        </a:p>
        <a:p>
          <a:pPr rtl="0" fontAlgn="base"/>
          <a:endParaRPr lang="en-US" sz="1000">
            <a:solidFill>
              <a:sysClr val="windowText" lastClr="000000"/>
            </a:solidFill>
            <a:effectLst/>
            <a:latin typeface="Calibri" panose="020F0502020204030204" pitchFamily="34" charset="0"/>
            <a:cs typeface="Calibri" panose="020F0502020204030204" pitchFamily="34" charset="0"/>
          </a:endParaRPr>
        </a:p>
        <a:p>
          <a:pPr rtl="0" fontAlgn="base"/>
          <a:r>
            <a:rPr lang="vi-VN" sz="1000">
              <a:solidFill>
                <a:sysClr val="windowText" lastClr="000000"/>
              </a:solidFill>
              <a:effectLst/>
              <a:latin typeface="Calibri" panose="020F0502020204030204" pitchFamily="34" charset="0"/>
              <a:cs typeface="Calibri" panose="020F0502020204030204" pitchFamily="34" charset="0"/>
            </a:rPr>
            <a:t>Sau khi Công cụ Đánh giá Rủi ro Trang trại được hoàn </a:t>
          </a:r>
          <a:r>
            <a:rPr lang="en-US" sz="1000">
              <a:solidFill>
                <a:sysClr val="windowText" lastClr="000000"/>
              </a:solidFill>
              <a:effectLst/>
              <a:latin typeface="Calibri" panose="020F0502020204030204" pitchFamily="34" charset="0"/>
              <a:cs typeface="Calibri" panose="020F0502020204030204" pitchFamily="34" charset="0"/>
            </a:rPr>
            <a:t>tất</a:t>
          </a:r>
          <a:r>
            <a:rPr lang="vi-VN" sz="1000">
              <a:solidFill>
                <a:sysClr val="windowText" lastClr="000000"/>
              </a:solidFill>
              <a:effectLst/>
              <a:latin typeface="Calibri" panose="020F0502020204030204" pitchFamily="34" charset="0"/>
              <a:cs typeface="Calibri" panose="020F0502020204030204" pitchFamily="34" charset="0"/>
            </a:rPr>
            <a:t> thành công</a:t>
          </a:r>
          <a:r>
            <a:rPr lang="en-US" sz="1000">
              <a:solidFill>
                <a:sysClr val="windowText" lastClr="000000"/>
              </a:solidFill>
              <a:effectLst/>
              <a:latin typeface="Calibri" panose="020F0502020204030204" pitchFamily="34" charset="0"/>
              <a:cs typeface="Calibri" panose="020F0502020204030204" pitchFamily="34" charset="0"/>
            </a:rPr>
            <a:t>,</a:t>
          </a:r>
          <a:r>
            <a:rPr lang="en-US" sz="1000" baseline="0">
              <a:solidFill>
                <a:sysClr val="windowText" lastClr="000000"/>
              </a:solidFill>
              <a:effectLst/>
              <a:latin typeface="Calibri" panose="020F0502020204030204" pitchFamily="34" charset="0"/>
              <a:cs typeface="Calibri" panose="020F0502020204030204" pitchFamily="34" charset="0"/>
            </a:rPr>
            <a:t> </a:t>
          </a:r>
          <a:r>
            <a:rPr lang="en-US" sz="1000">
              <a:solidFill>
                <a:sysClr val="windowText" lastClr="000000"/>
              </a:solidFill>
              <a:effectLst/>
              <a:latin typeface="Calibri" panose="020F0502020204030204" pitchFamily="34" charset="0"/>
              <a:cs typeface="Calibri" panose="020F0502020204030204" pitchFamily="34" charset="0"/>
            </a:rPr>
            <a:t>Đơn</a:t>
          </a:r>
          <a:r>
            <a:rPr lang="en-US" sz="1000" baseline="0">
              <a:solidFill>
                <a:sysClr val="windowText" lastClr="000000"/>
              </a:solidFill>
              <a:effectLst/>
              <a:latin typeface="Calibri" panose="020F0502020204030204" pitchFamily="34" charset="0"/>
              <a:cs typeface="Calibri" panose="020F0502020204030204" pitchFamily="34" charset="0"/>
            </a:rPr>
            <a:t> vị Sở hữu </a:t>
          </a:r>
          <a:r>
            <a:rPr lang="vi-VN" sz="1000">
              <a:solidFill>
                <a:sysClr val="windowText" lastClr="000000"/>
              </a:solidFill>
              <a:effectLst/>
              <a:latin typeface="Calibri" panose="020F0502020204030204" pitchFamily="34" charset="0"/>
              <a:cs typeface="Calibri" panose="020F0502020204030204" pitchFamily="34" charset="0"/>
            </a:rPr>
            <a:t>Chứng </a:t>
          </a:r>
          <a:r>
            <a:rPr lang="en-US" sz="1000">
              <a:solidFill>
                <a:sysClr val="windowText" lastClr="000000"/>
              </a:solidFill>
              <a:effectLst/>
              <a:latin typeface="Calibri" panose="020F0502020204030204" pitchFamily="34" charset="0"/>
              <a:cs typeface="Calibri" panose="020F0502020204030204" pitchFamily="34" charset="0"/>
            </a:rPr>
            <a:t>nhận</a:t>
          </a:r>
          <a:r>
            <a:rPr lang="vi-VN" sz="1000">
              <a:solidFill>
                <a:sysClr val="windowText" lastClr="000000"/>
              </a:solidFill>
              <a:effectLst/>
              <a:latin typeface="Calibri" panose="020F0502020204030204" pitchFamily="34" charset="0"/>
              <a:cs typeface="Calibri" panose="020F0502020204030204" pitchFamily="34" charset="0"/>
            </a:rPr>
            <a:t> sẽ thấy tổng quan về các biện pháp giảm thiểu được đề xuất của Rainforest Alliance đối với từng rủi ro đã xác định. </a:t>
          </a:r>
          <a:r>
            <a:rPr lang="en-US" sz="1000">
              <a:solidFill>
                <a:sysClr val="windowText" lastClr="000000"/>
              </a:solidFill>
              <a:effectLst/>
              <a:latin typeface="Calibri" panose="020F0502020204030204" pitchFamily="34" charset="0"/>
              <a:cs typeface="Calibri" panose="020F0502020204030204" pitchFamily="34" charset="0"/>
            </a:rPr>
            <a:t>Đơn</a:t>
          </a:r>
          <a:r>
            <a:rPr lang="en-US" sz="1000" baseline="0">
              <a:solidFill>
                <a:sysClr val="windowText" lastClr="000000"/>
              </a:solidFill>
              <a:effectLst/>
              <a:latin typeface="Calibri" panose="020F0502020204030204" pitchFamily="34" charset="0"/>
              <a:cs typeface="Calibri" panose="020F0502020204030204" pitchFamily="34" charset="0"/>
            </a:rPr>
            <a:t> vị Sở hữu</a:t>
          </a:r>
          <a:r>
            <a:rPr lang="vi-VN" sz="1000">
              <a:solidFill>
                <a:sysClr val="windowText" lastClr="000000"/>
              </a:solidFill>
              <a:effectLst/>
              <a:latin typeface="Calibri" panose="020F0502020204030204" pitchFamily="34" charset="0"/>
              <a:cs typeface="Calibri" panose="020F0502020204030204" pitchFamily="34" charset="0"/>
            </a:rPr>
            <a:t> chứng nhận cũng có thể thực hiện các biện pháp giảm thiểu của riêng họ nếu những biện pháp này được coi là phù hợp với bối cảnh</a:t>
          </a:r>
          <a:r>
            <a:rPr lang="en-US" sz="1000">
              <a:solidFill>
                <a:sysClr val="windowText" lastClr="000000"/>
              </a:solidFill>
              <a:effectLst/>
              <a:latin typeface="Calibri" panose="020F0502020204030204" pitchFamily="34" charset="0"/>
              <a:cs typeface="Calibri" panose="020F0502020204030204" pitchFamily="34" charset="0"/>
            </a:rPr>
            <a:t> </a:t>
          </a:r>
          <a:r>
            <a:rPr lang="vi-VN" sz="1000">
              <a:solidFill>
                <a:schemeClr val="dk1"/>
              </a:solidFill>
              <a:effectLst/>
              <a:latin typeface="Calibri" panose="020F0502020204030204" pitchFamily="34" charset="0"/>
              <a:ea typeface="+mn-ea"/>
              <a:cs typeface="Calibri" panose="020F0502020204030204" pitchFamily="34" charset="0"/>
            </a:rPr>
            <a:t>hơn</a:t>
          </a:r>
          <a:r>
            <a:rPr lang="vi-VN" sz="1000">
              <a:solidFill>
                <a:sysClr val="windowText" lastClr="000000"/>
              </a:solidFill>
              <a:effectLst/>
              <a:latin typeface="Calibri" panose="020F0502020204030204" pitchFamily="34" charset="0"/>
              <a:cs typeface="Calibri" panose="020F0502020204030204" pitchFamily="34" charset="0"/>
            </a:rPr>
            <a:t>. Các biện pháp này có thể được điền vào cột 'H': "Biện pháp giảm thiểu của riêng </a:t>
          </a:r>
          <a:r>
            <a:rPr lang="en-US" sz="1000">
              <a:solidFill>
                <a:sysClr val="windowText" lastClr="000000"/>
              </a:solidFill>
              <a:effectLst/>
              <a:latin typeface="Calibri" panose="020F0502020204030204" pitchFamily="34" charset="0"/>
              <a:cs typeface="Calibri" panose="020F0502020204030204" pitchFamily="34" charset="0"/>
            </a:rPr>
            <a:t>Đơn</a:t>
          </a:r>
          <a:r>
            <a:rPr lang="en-US" sz="1000" baseline="0">
              <a:solidFill>
                <a:sysClr val="windowText" lastClr="000000"/>
              </a:solidFill>
              <a:effectLst/>
              <a:latin typeface="Calibri" panose="020F0502020204030204" pitchFamily="34" charset="0"/>
              <a:cs typeface="Calibri" panose="020F0502020204030204" pitchFamily="34" charset="0"/>
            </a:rPr>
            <a:t> vị Sở hữu </a:t>
          </a:r>
          <a:r>
            <a:rPr lang="vi-VN" sz="1000">
              <a:solidFill>
                <a:sysClr val="windowText" lastClr="000000"/>
              </a:solidFill>
              <a:effectLst/>
              <a:latin typeface="Calibri" panose="020F0502020204030204" pitchFamily="34" charset="0"/>
              <a:cs typeface="Calibri" panose="020F0502020204030204" pitchFamily="34" charset="0"/>
            </a:rPr>
            <a:t>chứng nhận".</a:t>
          </a:r>
          <a:endParaRPr lang="en-US" sz="1000">
            <a:solidFill>
              <a:sysClr val="windowText" lastClr="000000"/>
            </a:solidFill>
            <a:effectLst/>
            <a:latin typeface="Calibri" panose="020F0502020204030204" pitchFamily="34" charset="0"/>
            <a:cs typeface="Calibri" panose="020F0502020204030204" pitchFamily="34" charset="0"/>
          </a:endParaRPr>
        </a:p>
        <a:p>
          <a:pPr rtl="0" fontAlgn="base"/>
          <a:endParaRPr lang="en-US" sz="1000">
            <a:solidFill>
              <a:sysClr val="windowText" lastClr="000000"/>
            </a:solidFill>
            <a:effectLst/>
            <a:latin typeface="Calibri" panose="020F0502020204030204" pitchFamily="34" charset="0"/>
            <a:cs typeface="Calibri" panose="020F0502020204030204" pitchFamily="34" charset="0"/>
          </a:endParaRPr>
        </a:p>
        <a:p>
          <a:pPr rtl="0" fontAlgn="base"/>
          <a:r>
            <a:rPr lang="vi-VN" sz="1000" b="0" i="0" baseline="0">
              <a:solidFill>
                <a:sysClr val="windowText" lastClr="000000"/>
              </a:solidFill>
              <a:effectLst/>
              <a:latin typeface="Calibri" panose="020F0502020204030204" pitchFamily="34" charset="0"/>
              <a:ea typeface="+mn-ea"/>
              <a:cs typeface="Calibri" panose="020F0502020204030204" pitchFamily="34" charset="0"/>
            </a:rPr>
            <a:t>Các biện pháp giảm thiểu phải được đưa vào kế hoạch quản lý và việc thực hiện phải được giám sát.</a:t>
          </a:r>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fontAlgn="base"/>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fontAlgn="base"/>
          <a:r>
            <a:rPr lang="vi-VN" sz="1000" baseline="0">
              <a:solidFill>
                <a:sysClr val="windowText" lastClr="000000"/>
              </a:solidFill>
              <a:effectLst/>
              <a:latin typeface="Calibri" panose="020F0502020204030204" pitchFamily="34" charset="0"/>
              <a:cs typeface="Calibri" panose="020F0502020204030204" pitchFamily="34" charset="0"/>
            </a:rPr>
            <a:t>Công cụ Đánh giá Rủi ro bao gồm đánh giá rủi ro </a:t>
          </a:r>
          <a:r>
            <a:rPr lang="vi-VN" sz="1000" b="1" baseline="0">
              <a:solidFill>
                <a:sysClr val="windowText" lastClr="000000"/>
              </a:solidFill>
              <a:effectLst/>
              <a:latin typeface="Calibri" panose="020F0502020204030204" pitchFamily="34" charset="0"/>
              <a:cs typeface="Calibri" panose="020F0502020204030204" pitchFamily="34" charset="0"/>
            </a:rPr>
            <a:t>cơ bản </a:t>
          </a:r>
          <a:r>
            <a:rPr lang="vi-VN" sz="1000" baseline="0">
              <a:solidFill>
                <a:sysClr val="windowText" lastClr="000000"/>
              </a:solidFill>
              <a:effectLst/>
              <a:latin typeface="Calibri" panose="020F0502020204030204" pitchFamily="34" charset="0"/>
              <a:cs typeface="Calibri" panose="020F0502020204030204" pitchFamily="34" charset="0"/>
            </a:rPr>
            <a:t>(giai đoạn chuẩn bị, được lặp lại sau ba năm) và đánh giá rủi ro </a:t>
          </a:r>
          <a:r>
            <a:rPr lang="vi-VN" sz="1000" b="1" baseline="0">
              <a:solidFill>
                <a:sysClr val="windowText" lastClr="000000"/>
              </a:solidFill>
              <a:effectLst/>
              <a:latin typeface="Calibri" panose="020F0502020204030204" pitchFamily="34" charset="0"/>
              <a:cs typeface="Calibri" panose="020F0502020204030204" pitchFamily="34" charset="0"/>
            </a:rPr>
            <a:t>chuyên sâu </a:t>
          </a:r>
          <a:r>
            <a:rPr lang="vi-VN" sz="1000" baseline="0">
              <a:solidFill>
                <a:sysClr val="windowText" lastClr="000000"/>
              </a:solidFill>
              <a:effectLst/>
              <a:latin typeface="Calibri" panose="020F0502020204030204" pitchFamily="34" charset="0"/>
              <a:cs typeface="Calibri" panose="020F0502020204030204" pitchFamily="34" charset="0"/>
            </a:rPr>
            <a:t>(năm 1, được lặp lại sau ba năm).</a:t>
          </a:r>
          <a:endParaRPr lang="en-US" sz="1000" baseline="0">
            <a:solidFill>
              <a:sysClr val="windowText" lastClr="000000"/>
            </a:solidFill>
            <a:effectLst/>
            <a:latin typeface="Calibri" panose="020F0502020204030204" pitchFamily="34" charset="0"/>
            <a:cs typeface="Calibri" panose="020F0502020204030204" pitchFamily="34" charset="0"/>
          </a:endParaRPr>
        </a:p>
        <a:p>
          <a:pPr rtl="0" fontAlgn="base"/>
          <a:endParaRPr lang="en-US" sz="1000" baseline="0">
            <a:solidFill>
              <a:sysClr val="windowText" lastClr="000000"/>
            </a:solidFill>
            <a:effectLst/>
            <a:latin typeface="Calibri" panose="020F0502020204030204" pitchFamily="34" charset="0"/>
            <a:cs typeface="Calibri" panose="020F0502020204030204" pitchFamily="34" charset="0"/>
          </a:endParaRPr>
        </a:p>
        <a:p>
          <a:pPr rtl="0" fontAlgn="base"/>
          <a:r>
            <a:rPr lang="vi-VN" sz="1000" baseline="0">
              <a:solidFill>
                <a:sysClr val="windowText" lastClr="000000"/>
              </a:solidFill>
              <a:effectLst/>
              <a:latin typeface="Calibri" panose="020F0502020204030204" pitchFamily="34" charset="0"/>
              <a:cs typeface="Calibri" panose="020F0502020204030204" pitchFamily="34" charset="0"/>
            </a:rPr>
            <a:t>Đánh giá rủi ro chuyên sâu bao gồm:</a:t>
          </a:r>
          <a:endParaRPr lang="en-US" sz="1000" baseline="0">
            <a:solidFill>
              <a:sysClr val="windowText" lastClr="000000"/>
            </a:solidFill>
            <a:effectLst/>
            <a:latin typeface="Calibri" panose="020F0502020204030204" pitchFamily="34" charset="0"/>
            <a:cs typeface="Calibri" panose="020F0502020204030204" pitchFamily="34" charset="0"/>
          </a:endParaRPr>
        </a:p>
        <a:p>
          <a:pPr rtl="0" fontAlgn="base"/>
          <a:endParaRPr lang="en-US" sz="1000" baseline="0">
            <a:solidFill>
              <a:sysClr val="windowText" lastClr="000000"/>
            </a:solidFill>
            <a:effectLst/>
            <a:latin typeface="Calibri" panose="020F0502020204030204" pitchFamily="34" charset="0"/>
            <a:cs typeface="Calibri" panose="020F0502020204030204" pitchFamily="34" charset="0"/>
          </a:endParaRPr>
        </a:p>
        <a:p>
          <a:pPr rtl="0" fontAlgn="base"/>
          <a:r>
            <a:rPr lang="en-US" sz="1000" baseline="0">
              <a:solidFill>
                <a:sysClr val="windowText" lastClr="000000"/>
              </a:solidFill>
              <a:effectLst/>
              <a:latin typeface="Calibri" panose="020F0502020204030204" pitchFamily="34" charset="0"/>
              <a:cs typeface="Calibri" panose="020F0502020204030204" pitchFamily="34" charset="0"/>
            </a:rPr>
            <a:t>- </a:t>
          </a:r>
          <a:r>
            <a:rPr lang="vi-VN" sz="1000" baseline="0">
              <a:solidFill>
                <a:sysClr val="windowText" lastClr="000000"/>
              </a:solidFill>
              <a:effectLst/>
              <a:latin typeface="Calibri" panose="020F0502020204030204" pitchFamily="34" charset="0"/>
              <a:cs typeface="Calibri" panose="020F0502020204030204" pitchFamily="34" charset="0"/>
            </a:rPr>
            <a:t>Đánh giá rủi ro chuyên sâu về giới</a:t>
          </a:r>
          <a:endParaRPr lang="en-US" sz="1000" baseline="0">
            <a:solidFill>
              <a:sysClr val="windowText" lastClr="000000"/>
            </a:solidFill>
            <a:effectLst/>
            <a:latin typeface="Calibri" panose="020F0502020204030204" pitchFamily="34" charset="0"/>
            <a:cs typeface="Calibri" panose="020F0502020204030204" pitchFamily="34" charset="0"/>
          </a:endParaRPr>
        </a:p>
        <a:p>
          <a:pPr rtl="0" fontAlgn="base"/>
          <a:r>
            <a:rPr lang="vi-VN" sz="1000" baseline="0">
              <a:solidFill>
                <a:sysClr val="windowText" lastClr="000000"/>
              </a:solidFill>
              <a:effectLst/>
              <a:latin typeface="Calibri" panose="020F0502020204030204" pitchFamily="34" charset="0"/>
              <a:cs typeface="Calibri" panose="020F0502020204030204" pitchFamily="34" charset="0"/>
            </a:rPr>
            <a:t>- Đánh giá rủi ro chuyên sâu về Đánh giá và Giải quyết</a:t>
          </a:r>
          <a:r>
            <a:rPr lang="en-US" sz="1000" baseline="0">
              <a:solidFill>
                <a:sysClr val="windowText" lastClr="000000"/>
              </a:solidFill>
              <a:effectLst/>
              <a:latin typeface="Calibri" panose="020F0502020204030204" pitchFamily="34" charset="0"/>
              <a:cs typeface="Calibri" panose="020F0502020204030204" pitchFamily="34" charset="0"/>
            </a:rPr>
            <a:t>/Xử lý</a:t>
          </a:r>
          <a:r>
            <a:rPr lang="vi-VN" sz="1000" baseline="0">
              <a:solidFill>
                <a:sysClr val="windowText" lastClr="000000"/>
              </a:solidFill>
              <a:effectLst/>
              <a:latin typeface="Calibri" panose="020F0502020204030204" pitchFamily="34" charset="0"/>
              <a:cs typeface="Calibri" panose="020F0502020204030204" pitchFamily="34" charset="0"/>
            </a:rPr>
            <a:t> (tùy thuộc vào mức độ rủi ro của quốc gia đối với lao động trẻ em và lao động cưỡng bức do Rainforest Alliance xác định)</a:t>
          </a:r>
          <a:endParaRPr lang="en-US" sz="1000" baseline="0">
            <a:solidFill>
              <a:sysClr val="windowText" lastClr="000000"/>
            </a:solidFill>
            <a:effectLst/>
            <a:latin typeface="Calibri" panose="020F0502020204030204" pitchFamily="34" charset="0"/>
            <a:cs typeface="Calibri" panose="020F0502020204030204" pitchFamily="34" charset="0"/>
          </a:endParaRPr>
        </a:p>
        <a:p>
          <a:pPr rtl="0" fontAlgn="base"/>
          <a:r>
            <a:rPr lang="vi-VN" sz="1000" baseline="0">
              <a:solidFill>
                <a:sysClr val="windowText" lastClr="000000"/>
              </a:solidFill>
              <a:effectLst/>
              <a:latin typeface="Calibri" panose="020F0502020204030204" pitchFamily="34" charset="0"/>
              <a:cs typeface="Calibri" panose="020F0502020204030204" pitchFamily="34" charset="0"/>
            </a:rPr>
            <a:t>- Đánh giá rủi ro chuyên sâu về biến đổi khí hậ</a:t>
          </a:r>
          <a:r>
            <a:rPr lang="en-US" sz="1000" baseline="0">
              <a:solidFill>
                <a:sysClr val="windowText" lastClr="000000"/>
              </a:solidFill>
              <a:effectLst/>
              <a:latin typeface="Calibri" panose="020F0502020204030204" pitchFamily="34" charset="0"/>
              <a:cs typeface="Calibri" panose="020F0502020204030204" pitchFamily="34" charset="0"/>
            </a:rPr>
            <a:t>u </a:t>
          </a:r>
        </a:p>
        <a:p>
          <a:pPr rtl="0" fontAlgn="base"/>
          <a:endParaRPr lang="en-US" sz="1000" baseline="0">
            <a:solidFill>
              <a:sysClr val="windowText" lastClr="000000"/>
            </a:solidFill>
            <a:effectLst/>
            <a:latin typeface="Calibri" panose="020F0502020204030204" pitchFamily="34" charset="0"/>
            <a:cs typeface="Calibri" panose="020F0502020204030204" pitchFamily="34" charset="0"/>
          </a:endParaRPr>
        </a:p>
        <a:p>
          <a:pPr rtl="0" fontAlgn="base"/>
          <a:r>
            <a:rPr lang="en-US" sz="1000" baseline="0">
              <a:solidFill>
                <a:sysClr val="windowText" lastClr="000000"/>
              </a:solidFill>
              <a:effectLst/>
              <a:latin typeface="Calibri" panose="020F0502020204030204" pitchFamily="34" charset="0"/>
              <a:cs typeface="Calibri" panose="020F0502020204030204" pitchFamily="34" charset="0"/>
            </a:rPr>
            <a:t>Ba (</a:t>
          </a:r>
          <a:r>
            <a:rPr lang="vi-VN" sz="1000" baseline="0">
              <a:solidFill>
                <a:sysClr val="windowText" lastClr="000000"/>
              </a:solidFill>
              <a:effectLst/>
              <a:latin typeface="Calibri" panose="020F0502020204030204" pitchFamily="34" charset="0"/>
              <a:cs typeface="Calibri" panose="020F0502020204030204" pitchFamily="34" charset="0"/>
            </a:rPr>
            <a:t>3</a:t>
          </a:r>
          <a:r>
            <a:rPr lang="en-US" sz="1000" baseline="0">
              <a:solidFill>
                <a:sysClr val="windowText" lastClr="000000"/>
              </a:solidFill>
              <a:effectLst/>
              <a:latin typeface="Calibri" panose="020F0502020204030204" pitchFamily="34" charset="0"/>
              <a:cs typeface="Calibri" panose="020F0502020204030204" pitchFamily="34" charset="0"/>
            </a:rPr>
            <a:t>) hoạt động</a:t>
          </a:r>
          <a:r>
            <a:rPr lang="vi-VN" sz="1000" baseline="0">
              <a:solidFill>
                <a:sysClr val="windowText" lastClr="000000"/>
              </a:solidFill>
              <a:effectLst/>
              <a:latin typeface="Calibri" panose="020F0502020204030204" pitchFamily="34" charset="0"/>
              <a:cs typeface="Calibri" panose="020F0502020204030204" pitchFamily="34" charset="0"/>
            </a:rPr>
            <a:t> Đánh giá rủi ro chuyên sâu này có thể được tìm thấy trong các tài liệu riêng biệt. Việc đánh giá rủi ro chuyên sâu sẽ hướng dẫn các biện pháp thực hiện từ năm 1 trở đi.</a:t>
          </a:r>
          <a:endParaRPr lang="en-US" sz="1000" baseline="0">
            <a:solidFill>
              <a:sysClr val="windowText" lastClr="000000"/>
            </a:solidFill>
            <a:effectLst/>
            <a:latin typeface="Calibri" panose="020F0502020204030204" pitchFamily="34" charset="0"/>
            <a:cs typeface="Calibri" panose="020F0502020204030204" pitchFamily="34" charset="0"/>
          </a:endParaRPr>
        </a:p>
        <a:p>
          <a:pPr rtl="0" fontAlgn="base"/>
          <a:endParaRPr lang="en-US" sz="1000" baseline="0">
            <a:solidFill>
              <a:sysClr val="windowText" lastClr="000000"/>
            </a:solidFill>
            <a:effectLst/>
            <a:latin typeface="Calibri" panose="020F0502020204030204" pitchFamily="34" charset="0"/>
            <a:cs typeface="Calibri" panose="020F0502020204030204" pitchFamily="34" charset="0"/>
          </a:endParaRPr>
        </a:p>
        <a:p>
          <a:pPr rtl="0" fontAlgn="base"/>
          <a:r>
            <a:rPr lang="vi-VN" sz="1000" i="1" baseline="0">
              <a:solidFill>
                <a:sysClr val="windowText" lastClr="000000"/>
              </a:solidFill>
              <a:effectLst/>
              <a:latin typeface="Calibri" panose="020F0502020204030204" pitchFamily="34" charset="0"/>
              <a:cs typeface="Calibri" panose="020F0502020204030204" pitchFamily="34" charset="0"/>
            </a:rPr>
            <a:t>Công cụ Đánh giá Rủi ro dự kiến sẽ được tích hợp trong </a:t>
          </a:r>
          <a:r>
            <a:rPr lang="en-US" sz="1000" i="1" baseline="0">
              <a:solidFill>
                <a:sysClr val="windowText" lastClr="000000"/>
              </a:solidFill>
              <a:effectLst/>
              <a:latin typeface="Calibri" panose="020F0502020204030204" pitchFamily="34" charset="0"/>
              <a:cs typeface="Calibri" panose="020F0502020204030204" pitchFamily="34" charset="0"/>
            </a:rPr>
            <a:t>hệ thống quản lý </a:t>
          </a:r>
          <a:r>
            <a:rPr lang="vi-VN" sz="1000" i="1" baseline="0">
              <a:solidFill>
                <a:sysClr val="windowText" lastClr="000000"/>
              </a:solidFill>
              <a:effectLst/>
              <a:latin typeface="Calibri" panose="020F0502020204030204" pitchFamily="34" charset="0"/>
              <a:cs typeface="Calibri" panose="020F0502020204030204" pitchFamily="34" charset="0"/>
            </a:rPr>
            <a:t>chứng </a:t>
          </a:r>
          <a:r>
            <a:rPr lang="en-US" sz="1000" i="1" baseline="0">
              <a:solidFill>
                <a:sysClr val="windowText" lastClr="000000"/>
              </a:solidFill>
              <a:effectLst/>
              <a:latin typeface="Calibri" panose="020F0502020204030204" pitchFamily="34" charset="0"/>
              <a:cs typeface="Calibri" panose="020F0502020204030204" pitchFamily="34" charset="0"/>
            </a:rPr>
            <a:t>nhận</a:t>
          </a:r>
          <a:r>
            <a:rPr lang="vi-VN" sz="1000" i="1" baseline="0">
              <a:solidFill>
                <a:sysClr val="windowText" lastClr="000000"/>
              </a:solidFill>
              <a:effectLst/>
              <a:latin typeface="Calibri" panose="020F0502020204030204" pitchFamily="34" charset="0"/>
              <a:cs typeface="Calibri" panose="020F0502020204030204" pitchFamily="34" charset="0"/>
            </a:rPr>
            <a:t> kỹ thuật số ở giai đoạn sau.</a:t>
          </a:r>
          <a:endParaRPr lang="en-US" sz="1000" i="1" baseline="0">
            <a:solidFill>
              <a:sysClr val="windowText" lastClr="000000"/>
            </a:solidFill>
            <a:effectLst/>
            <a:latin typeface="Calibri" panose="020F0502020204030204" pitchFamily="34" charset="0"/>
            <a:cs typeface="Calibri" panose="020F0502020204030204" pitchFamily="34" charset="0"/>
          </a:endParaRPr>
        </a:p>
        <a:p>
          <a:pPr rtl="0" fontAlgn="base"/>
          <a:endParaRPr lang="en-US" sz="1000" i="1" baseline="0">
            <a:solidFill>
              <a:sysClr val="windowText" lastClr="000000"/>
            </a:solidFill>
            <a:effectLst/>
            <a:latin typeface="Calibri" panose="020F0502020204030204" pitchFamily="34" charset="0"/>
            <a:cs typeface="Calibri" panose="020F0502020204030204" pitchFamily="34" charset="0"/>
          </a:endParaRPr>
        </a:p>
        <a:p>
          <a:pPr rtl="0" fontAlgn="base"/>
          <a:endParaRPr lang="en-US" sz="1000" i="1">
            <a:solidFill>
              <a:sysClr val="windowText" lastClr="000000"/>
            </a:solidFill>
            <a:latin typeface="+mn-lt"/>
          </a:endParaRPr>
        </a:p>
      </xdr:txBody>
    </xdr:sp>
    <xdr:clientData/>
  </xdr:twoCellAnchor>
  <xdr:oneCellAnchor>
    <xdr:from>
      <xdr:col>0</xdr:col>
      <xdr:colOff>218786</xdr:colOff>
      <xdr:row>33</xdr:row>
      <xdr:rowOff>596035</xdr:rowOff>
    </xdr:from>
    <xdr:ext cx="8591550" cy="4859194"/>
    <xdr:sp macro="" textlink="">
      <xdr:nvSpPr>
        <xdr:cNvPr id="3" name="TextBox 2">
          <a:extLst>
            <a:ext uri="{FF2B5EF4-FFF2-40B4-BE49-F238E27FC236}">
              <a16:creationId xmlns:a16="http://schemas.microsoft.com/office/drawing/2014/main" id="{19410F90-588D-40F2-8F86-3AB3C6ABFBE0}"/>
            </a:ext>
          </a:extLst>
        </xdr:cNvPr>
        <xdr:cNvSpPr txBox="1"/>
      </xdr:nvSpPr>
      <xdr:spPr>
        <a:xfrm>
          <a:off x="218786" y="6596785"/>
          <a:ext cx="8591550" cy="4859194"/>
        </a:xfrm>
        <a:prstGeom prst="rect">
          <a:avLst/>
        </a:prstGeom>
        <a:solidFill>
          <a:srgbClr val="85C4E3">
            <a:alpha val="50196"/>
          </a:srgbClr>
        </a:solidFill>
        <a:ln>
          <a:solidFill>
            <a:srgbClr val="85C4E3"/>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noAutofit/>
        </a:bodyPr>
        <a:lstStyle/>
        <a:p>
          <a:r>
            <a:rPr lang="en-GB" sz="1000" b="1">
              <a:solidFill>
                <a:sysClr val="windowText" lastClr="000000"/>
              </a:solidFill>
              <a:effectLst/>
              <a:latin typeface="Arial" panose="020B0604020202020204" pitchFamily="34" charset="0"/>
              <a:ea typeface="+mn-ea"/>
              <a:cs typeface="Arial" panose="020B0604020202020204" pitchFamily="34" charset="0"/>
            </a:rPr>
            <a:t>Công cụ Đánh giá Rủi ro cho các trang trại theo tiêu chuẩn</a:t>
          </a:r>
          <a:endParaRPr lang="en-NL" sz="1000">
            <a:solidFill>
              <a:sysClr val="windowText" lastClr="000000"/>
            </a:solidFill>
            <a:effectLst/>
            <a:latin typeface="Arial" panose="020B0604020202020204" pitchFamily="34" charset="0"/>
            <a:ea typeface="+mn-ea"/>
            <a:cs typeface="Arial" panose="020B0604020202020204" pitchFamily="34" charset="0"/>
          </a:endParaRPr>
        </a:p>
        <a:p>
          <a:r>
            <a:rPr lang="en-GB" sz="1000">
              <a:solidFill>
                <a:sysClr val="windowText" lastClr="000000"/>
              </a:solidFill>
              <a:effectLst/>
              <a:latin typeface="Arial" panose="020B0604020202020204" pitchFamily="34" charset="0"/>
              <a:ea typeface="+mn-ea"/>
              <a:cs typeface="Arial" panose="020B0604020202020204" pitchFamily="34" charset="0"/>
            </a:rPr>
            <a:t> </a:t>
          </a:r>
          <a:endParaRPr lang="en-NL" sz="1000">
            <a:solidFill>
              <a:sysClr val="windowText" lastClr="000000"/>
            </a:solidFill>
            <a:effectLst/>
            <a:latin typeface="Arial" panose="020B0604020202020204" pitchFamily="34" charset="0"/>
            <a:ea typeface="+mn-ea"/>
            <a:cs typeface="Arial" panose="020B0604020202020204" pitchFamily="34" charset="0"/>
          </a:endParaRPr>
        </a:p>
        <a:p>
          <a:r>
            <a:rPr lang="vi-VN" sz="1000" u="sng">
              <a:solidFill>
                <a:sysClr val="windowText" lastClr="000000"/>
              </a:solidFill>
              <a:effectLst/>
              <a:latin typeface="Arial" panose="020B0604020202020204" pitchFamily="34" charset="0"/>
              <a:ea typeface="+mn-ea"/>
              <a:cs typeface="Arial" panose="020B0604020202020204" pitchFamily="34" charset="0"/>
            </a:rPr>
            <a:t>Đánh giá rủi ro cơ bản (Yêu cầu cốt lõi):</a:t>
          </a:r>
          <a:endParaRPr lang="en-US" sz="1000" u="sng">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1.3.1</a:t>
          </a:r>
          <a:r>
            <a:rPr lang="vi-VN" sz="1000">
              <a:solidFill>
                <a:sysClr val="windowText" lastClr="000000"/>
              </a:solidFill>
              <a:effectLst/>
              <a:latin typeface="Arial" panose="020B0604020202020204" pitchFamily="34" charset="0"/>
              <a:ea typeface="+mn-ea"/>
              <a:cs typeface="Arial" panose="020B0604020202020204" pitchFamily="34" charset="0"/>
            </a:rPr>
            <a:t>: Ban </a:t>
          </a:r>
          <a:r>
            <a:rPr lang="en-US" sz="1000">
              <a:solidFill>
                <a:sysClr val="windowText" lastClr="000000"/>
              </a:solidFill>
              <a:effectLst/>
              <a:latin typeface="Arial" panose="020B0604020202020204" pitchFamily="34" charset="0"/>
              <a:ea typeface="+mn-ea"/>
              <a:cs typeface="Arial" panose="020B0604020202020204" pitchFamily="34" charset="0"/>
            </a:rPr>
            <a:t>Quản</a:t>
          </a:r>
          <a:r>
            <a:rPr lang="en-US" sz="1000" baseline="0">
              <a:solidFill>
                <a:sysClr val="windowText" lastClr="000000"/>
              </a:solidFill>
              <a:effectLst/>
              <a:latin typeface="Arial" panose="020B0604020202020204" pitchFamily="34" charset="0"/>
              <a:ea typeface="+mn-ea"/>
              <a:cs typeface="Arial" panose="020B0604020202020204" pitchFamily="34" charset="0"/>
            </a:rPr>
            <a:t> lý</a:t>
          </a:r>
          <a:r>
            <a:rPr lang="vi-VN" sz="1000">
              <a:solidFill>
                <a:sysClr val="windowText" lastClr="000000"/>
              </a:solidFill>
              <a:effectLst/>
              <a:latin typeface="Arial" panose="020B0604020202020204" pitchFamily="34" charset="0"/>
              <a:ea typeface="+mn-ea"/>
              <a:cs typeface="Arial" panose="020B0604020202020204" pitchFamily="34" charset="0"/>
            </a:rPr>
            <a:t> tiến hành đánh giá rủi ro liên quan đến các yêu cầu trong tiêu chuẩn này, bằng cách sử dụng Công cụ Đánh giá Rủi ro Trang trại</a:t>
          </a:r>
          <a:r>
            <a:rPr lang="en-US" sz="100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ít nhất ba năm một lần.</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1.6.2</a:t>
          </a:r>
          <a:r>
            <a:rPr lang="vi-VN" sz="1000">
              <a:solidFill>
                <a:sysClr val="windowText" lastClr="000000"/>
              </a:solidFill>
              <a:effectLst/>
              <a:latin typeface="Arial" panose="020B0604020202020204" pitchFamily="34" charset="0"/>
              <a:ea typeface="+mn-ea"/>
              <a:cs typeface="Arial" panose="020B0604020202020204" pitchFamily="34" charset="0"/>
            </a:rPr>
            <a:t>: Ủy ban/người chịu trách nhiệm thực hiện các hoạt động sau: Thực hiện các biện pháp giảm thiểu </a:t>
          </a:r>
          <a:r>
            <a:rPr lang="en-US" sz="1000">
              <a:solidFill>
                <a:sysClr val="windowText" lastClr="000000"/>
              </a:solidFill>
              <a:effectLst/>
              <a:latin typeface="Arial" panose="020B0604020202020204" pitchFamily="34" charset="0"/>
              <a:ea typeface="+mn-ea"/>
              <a:cs typeface="Arial" panose="020B0604020202020204" pitchFamily="34" charset="0"/>
            </a:rPr>
            <a:t>liên quan đến bình đẳng giới theo </a:t>
          </a:r>
          <a:r>
            <a:rPr lang="vi-VN" sz="1000">
              <a:solidFill>
                <a:sysClr val="windowText" lastClr="000000"/>
              </a:solidFill>
              <a:effectLst/>
              <a:latin typeface="Arial" panose="020B0604020202020204" pitchFamily="34" charset="0"/>
              <a:ea typeface="+mn-ea"/>
              <a:cs typeface="Arial" panose="020B0604020202020204" pitchFamily="34" charset="0"/>
            </a:rPr>
            <a:t>Đánh giá rủi ro trang trại cơ bản hoặc Đánh giá rủi ro chuỗi cung ứng và đưa các biện pháp này vào Kế hoạch quản lý</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4.1.1</a:t>
          </a:r>
          <a:r>
            <a:rPr lang="vi-VN" sz="1000">
              <a:solidFill>
                <a:sysClr val="windowText" lastClr="000000"/>
              </a:solidFill>
              <a:effectLst/>
              <a:latin typeface="Arial" panose="020B0604020202020204" pitchFamily="34" charset="0"/>
              <a:ea typeface="+mn-ea"/>
              <a:cs typeface="Arial" panose="020B0604020202020204" pitchFamily="34" charset="0"/>
            </a:rPr>
            <a:t>: Giống cây để trồng, ghép cải tạo được lựa chọn dựa trên chất lượng, năng suất, khả năng chống chịu sâu bệnh và phù hợp với khí hậu trong suốt thời gian tồn tại/vòng đời của cây. Điều này được thực hiện theo kết quả của Đánh giá rủi ro </a:t>
          </a:r>
          <a:r>
            <a:rPr lang="en-US" sz="1000">
              <a:solidFill>
                <a:sysClr val="windowText" lastClr="000000"/>
              </a:solidFill>
              <a:effectLst/>
              <a:latin typeface="Arial" panose="020B0604020202020204" pitchFamily="34" charset="0"/>
              <a:ea typeface="+mn-ea"/>
              <a:cs typeface="Arial" panose="020B0604020202020204" pitchFamily="34" charset="0"/>
            </a:rPr>
            <a:t>trang </a:t>
          </a:r>
          <a:r>
            <a:rPr lang="vi-VN" sz="1000">
              <a:solidFill>
                <a:sysClr val="windowText" lastClr="000000"/>
              </a:solidFill>
              <a:effectLst/>
              <a:latin typeface="Arial" panose="020B0604020202020204" pitchFamily="34" charset="0"/>
              <a:ea typeface="+mn-ea"/>
              <a:cs typeface="Arial" panose="020B0604020202020204" pitchFamily="34" charset="0"/>
            </a:rPr>
            <a:t>trại (1.3.1) liên quan đến khí hậu.</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5.1.2</a:t>
          </a:r>
          <a:r>
            <a:rPr lang="vi-VN" sz="1000">
              <a:solidFill>
                <a:sysClr val="windowText" lastClr="000000"/>
              </a:solidFill>
              <a:effectLst/>
              <a:latin typeface="Arial" panose="020B0604020202020204" pitchFamily="34" charset="0"/>
              <a:ea typeface="+mn-ea"/>
              <a:cs typeface="Arial" panose="020B0604020202020204" pitchFamily="34" charset="0"/>
            </a:rPr>
            <a:t>: Đại diện /ủy ban quản lý đưa vào Kế hoạch quản lý các biện pháp giảm thiểu như đã xác định trong Đánh giá </a:t>
          </a:r>
          <a:r>
            <a:rPr lang="en-US" sz="1000">
              <a:solidFill>
                <a:sysClr val="windowText" lastClr="000000"/>
              </a:solidFill>
              <a:effectLst/>
              <a:latin typeface="Arial" panose="020B0604020202020204" pitchFamily="34" charset="0"/>
              <a:ea typeface="+mn-ea"/>
              <a:cs typeface="Arial" panose="020B0604020202020204" pitchFamily="34" charset="0"/>
            </a:rPr>
            <a:t>R</a:t>
          </a:r>
          <a:r>
            <a:rPr lang="vi-VN" sz="1000">
              <a:solidFill>
                <a:sysClr val="windowText" lastClr="000000"/>
              </a:solidFill>
              <a:effectLst/>
              <a:latin typeface="Arial" panose="020B0604020202020204" pitchFamily="34" charset="0"/>
              <a:ea typeface="+mn-ea"/>
              <a:cs typeface="Arial" panose="020B0604020202020204" pitchFamily="34" charset="0"/>
            </a:rPr>
            <a:t>ủi ro </a:t>
          </a:r>
          <a:r>
            <a:rPr lang="en-US" sz="1000">
              <a:solidFill>
                <a:sysClr val="windowText" lastClr="000000"/>
              </a:solidFill>
              <a:effectLst/>
              <a:latin typeface="Arial" panose="020B0604020202020204" pitchFamily="34" charset="0"/>
              <a:ea typeface="+mn-ea"/>
              <a:cs typeface="Arial" panose="020B0604020202020204" pitchFamily="34" charset="0"/>
            </a:rPr>
            <a:t>Trang trại</a:t>
          </a:r>
          <a:r>
            <a:rPr lang="en-US" sz="1000" baseline="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cơ bản hoặc Đánh giá </a:t>
          </a:r>
          <a:r>
            <a:rPr lang="en-US" sz="1000">
              <a:solidFill>
                <a:sysClr val="windowText" lastClr="000000"/>
              </a:solidFill>
              <a:effectLst/>
              <a:latin typeface="Arial" panose="020B0604020202020204" pitchFamily="34" charset="0"/>
              <a:ea typeface="+mn-ea"/>
              <a:cs typeface="Arial" panose="020B0604020202020204" pitchFamily="34" charset="0"/>
            </a:rPr>
            <a:t>R</a:t>
          </a:r>
          <a:r>
            <a:rPr lang="vi-VN" sz="1000">
              <a:solidFill>
                <a:sysClr val="windowText" lastClr="000000"/>
              </a:solidFill>
              <a:effectLst/>
              <a:latin typeface="Arial" panose="020B0604020202020204" pitchFamily="34" charset="0"/>
              <a:ea typeface="+mn-ea"/>
              <a:cs typeface="Arial" panose="020B0604020202020204" pitchFamily="34" charset="0"/>
            </a:rPr>
            <a:t>ủi ro </a:t>
          </a:r>
          <a:r>
            <a:rPr lang="en-US" sz="1000">
              <a:solidFill>
                <a:sysClr val="windowText" lastClr="000000"/>
              </a:solidFill>
              <a:effectLst/>
              <a:latin typeface="Arial" panose="020B0604020202020204" pitchFamily="34" charset="0"/>
              <a:ea typeface="+mn-ea"/>
              <a:cs typeface="Arial" panose="020B0604020202020204" pitchFamily="34" charset="0"/>
            </a:rPr>
            <a:t>C</a:t>
          </a:r>
          <a:r>
            <a:rPr lang="vi-VN" sz="1000">
              <a:solidFill>
                <a:sysClr val="windowText" lastClr="000000"/>
              </a:solidFill>
              <a:effectLst/>
              <a:latin typeface="Arial" panose="020B0604020202020204" pitchFamily="34" charset="0"/>
              <a:ea typeface="+mn-ea"/>
              <a:cs typeface="Arial" panose="020B0604020202020204" pitchFamily="34" charset="0"/>
            </a:rPr>
            <a:t>huỗi cung ứng và thực hiện các biện pháp tương ứng. </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a:solidFill>
                <a:sysClr val="windowText" lastClr="000000"/>
              </a:solidFill>
              <a:effectLst/>
              <a:latin typeface="Arial" panose="020B0604020202020204" pitchFamily="34" charset="0"/>
              <a:ea typeface="+mn-ea"/>
              <a:cs typeface="Arial" panose="020B0604020202020204" pitchFamily="34" charset="0"/>
            </a:rPr>
            <a:t>Đánh giá Rủi ro Trang trại cơ bản được lặp lại ít nhất ba năm một lần.</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6.1.3 </a:t>
          </a:r>
          <a:r>
            <a:rPr lang="vi-VN" sz="1000">
              <a:solidFill>
                <a:sysClr val="windowText" lastClr="000000"/>
              </a:solidFill>
              <a:effectLst/>
              <a:latin typeface="Arial" panose="020B0604020202020204" pitchFamily="34" charset="0"/>
              <a:ea typeface="+mn-ea"/>
              <a:cs typeface="Arial" panose="020B0604020202020204" pitchFamily="34" charset="0"/>
            </a:rPr>
            <a:t>(các trang trại lớn, các trang trại được chứng nhận riêng lẻ): </a:t>
          </a:r>
          <a:r>
            <a:rPr lang="en-US" sz="1000">
              <a:solidFill>
                <a:sysClr val="windowText" lastClr="000000"/>
              </a:solidFill>
              <a:effectLst/>
              <a:latin typeface="Arial" panose="020B0604020202020204" pitchFamily="34" charset="0"/>
              <a:ea typeface="+mn-ea"/>
              <a:cs typeface="Arial" panose="020B0604020202020204" pitchFamily="34" charset="0"/>
            </a:rPr>
            <a:t>Ban q</a:t>
          </a:r>
          <a:r>
            <a:rPr lang="vi-VN" sz="1000">
              <a:solidFill>
                <a:sysClr val="windowText" lastClr="000000"/>
              </a:solidFill>
              <a:effectLst/>
              <a:latin typeface="Arial" panose="020B0604020202020204" pitchFamily="34" charset="0"/>
              <a:ea typeface="+mn-ea"/>
              <a:cs typeface="Arial" panose="020B0604020202020204" pitchFamily="34" charset="0"/>
            </a:rPr>
            <a:t>uản lý </a:t>
          </a:r>
          <a:r>
            <a:rPr lang="en-US" sz="1000">
              <a:solidFill>
                <a:sysClr val="windowText" lastClr="000000"/>
              </a:solidFill>
              <a:effectLst/>
              <a:latin typeface="Arial" panose="020B0604020202020204" pitchFamily="34" charset="0"/>
              <a:ea typeface="+mn-ea"/>
              <a:cs typeface="Arial" panose="020B0604020202020204" pitchFamily="34" charset="0"/>
            </a:rPr>
            <a:t>đưa</a:t>
          </a:r>
          <a:r>
            <a:rPr lang="en-US" sz="1000" baseline="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các biện pháp giảm thiểu từ Công cụ Đánh giá Rủi ro Trang trại </a:t>
          </a:r>
          <a:r>
            <a:rPr lang="en-US" sz="1000">
              <a:solidFill>
                <a:sysClr val="windowText" lastClr="000000"/>
              </a:solidFill>
              <a:effectLst/>
              <a:latin typeface="Arial" panose="020B0604020202020204" pitchFamily="34" charset="0"/>
              <a:ea typeface="+mn-ea"/>
              <a:cs typeface="Arial" panose="020B0604020202020204" pitchFamily="34" charset="0"/>
            </a:rPr>
            <a:t>ở</a:t>
          </a:r>
          <a:r>
            <a:rPr lang="en-US" sz="1000" baseline="0">
              <a:solidFill>
                <a:sysClr val="windowText" lastClr="000000"/>
              </a:solidFill>
              <a:effectLst/>
              <a:latin typeface="Arial" panose="020B0604020202020204" pitchFamily="34" charset="0"/>
              <a:ea typeface="+mn-ea"/>
              <a:cs typeface="Arial" panose="020B0604020202020204" pitchFamily="34" charset="0"/>
            </a:rPr>
            <a:t> mục </a:t>
          </a:r>
          <a:r>
            <a:rPr lang="vi-VN" sz="1000">
              <a:solidFill>
                <a:sysClr val="windowText" lastClr="000000"/>
              </a:solidFill>
              <a:effectLst/>
              <a:latin typeface="Arial" panose="020B0604020202020204" pitchFamily="34" charset="0"/>
              <a:ea typeface="+mn-ea"/>
              <a:cs typeface="Arial" panose="020B0604020202020204" pitchFamily="34" charset="0"/>
            </a:rPr>
            <a:t>1.3.1 liên quan đến Giá trị Bảo tồn Cao </a:t>
          </a:r>
          <a:r>
            <a:rPr lang="en-US" sz="1000">
              <a:solidFill>
                <a:sysClr val="windowText" lastClr="000000"/>
              </a:solidFill>
              <a:effectLst/>
              <a:latin typeface="Arial" panose="020B0604020202020204" pitchFamily="34" charset="0"/>
              <a:ea typeface="+mn-ea"/>
              <a:cs typeface="Arial" panose="020B0604020202020204" pitchFamily="34" charset="0"/>
            </a:rPr>
            <a:t>vào</a:t>
          </a:r>
          <a:r>
            <a:rPr lang="en-US" sz="1000" baseline="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kế hoạch quản lý (1.3.2). Ban quản lý thực hiện các biện pháp này.</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6.1.4 </a:t>
          </a:r>
          <a:r>
            <a:rPr lang="vi-VN" sz="1000">
              <a:solidFill>
                <a:sysClr val="windowText" lastClr="000000"/>
              </a:solidFill>
              <a:effectLst/>
              <a:latin typeface="Arial" panose="020B0604020202020204" pitchFamily="34" charset="0"/>
              <a:ea typeface="+mn-ea"/>
              <a:cs typeface="Arial" panose="020B0604020202020204" pitchFamily="34" charset="0"/>
            </a:rPr>
            <a:t>(Chứng nhận nhóm, Cải tiến): </a:t>
          </a:r>
          <a:r>
            <a:rPr lang="en-US" sz="1000">
              <a:solidFill>
                <a:sysClr val="windowText" lastClr="000000"/>
              </a:solidFill>
              <a:effectLst/>
              <a:latin typeface="Arial" panose="020B0604020202020204" pitchFamily="34" charset="0"/>
              <a:ea typeface="+mn-ea"/>
              <a:cs typeface="Arial" panose="020B0604020202020204" pitchFamily="34" charset="0"/>
            </a:rPr>
            <a:t>Ban q</a:t>
          </a:r>
          <a:r>
            <a:rPr lang="vi-VN" sz="1000">
              <a:solidFill>
                <a:sysClr val="windowText" lastClr="000000"/>
              </a:solidFill>
              <a:effectLst/>
              <a:latin typeface="Arial" panose="020B0604020202020204" pitchFamily="34" charset="0"/>
              <a:ea typeface="+mn-ea"/>
              <a:cs typeface="Arial" panose="020B0604020202020204" pitchFamily="34" charset="0"/>
            </a:rPr>
            <a:t>uản lý </a:t>
          </a:r>
          <a:r>
            <a:rPr lang="en-US" sz="1000">
              <a:solidFill>
                <a:sysClr val="windowText" lastClr="000000"/>
              </a:solidFill>
              <a:effectLst/>
              <a:latin typeface="Arial" panose="020B0604020202020204" pitchFamily="34" charset="0"/>
              <a:ea typeface="+mn-ea"/>
              <a:cs typeface="Arial" panose="020B0604020202020204" pitchFamily="34" charset="0"/>
            </a:rPr>
            <a:t>đưa</a:t>
          </a:r>
          <a:r>
            <a:rPr lang="en-US" sz="1000" baseline="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các biện pháp giảm thiểu từ Công cụ Đánh giá Rủi ro Trang trại </a:t>
          </a:r>
          <a:r>
            <a:rPr lang="en-US" sz="1000">
              <a:solidFill>
                <a:sysClr val="windowText" lastClr="000000"/>
              </a:solidFill>
              <a:effectLst/>
              <a:latin typeface="Arial" panose="020B0604020202020204" pitchFamily="34" charset="0"/>
              <a:ea typeface="+mn-ea"/>
              <a:cs typeface="Arial" panose="020B0604020202020204" pitchFamily="34" charset="0"/>
            </a:rPr>
            <a:t>ở</a:t>
          </a:r>
          <a:r>
            <a:rPr lang="en-US" sz="1000" baseline="0">
              <a:solidFill>
                <a:sysClr val="windowText" lastClr="000000"/>
              </a:solidFill>
              <a:effectLst/>
              <a:latin typeface="Arial" panose="020B0604020202020204" pitchFamily="34" charset="0"/>
              <a:ea typeface="+mn-ea"/>
              <a:cs typeface="Arial" panose="020B0604020202020204" pitchFamily="34" charset="0"/>
            </a:rPr>
            <a:t> mục </a:t>
          </a:r>
          <a:r>
            <a:rPr lang="vi-VN" sz="1000">
              <a:solidFill>
                <a:sysClr val="windowText" lastClr="000000"/>
              </a:solidFill>
              <a:effectLst/>
              <a:latin typeface="Arial" panose="020B0604020202020204" pitchFamily="34" charset="0"/>
              <a:ea typeface="+mn-ea"/>
              <a:cs typeface="Arial" panose="020B0604020202020204" pitchFamily="34" charset="0"/>
            </a:rPr>
            <a:t>1.3.1 liên quan đến </a:t>
          </a:r>
          <a:r>
            <a:rPr lang="en-US" sz="1000">
              <a:solidFill>
                <a:sysClr val="windowText" lastClr="000000"/>
              </a:solidFill>
              <a:effectLst/>
              <a:latin typeface="Arial" panose="020B0604020202020204" pitchFamily="34" charset="0"/>
              <a:ea typeface="+mn-ea"/>
              <a:cs typeface="Arial" panose="020B0604020202020204" pitchFamily="34" charset="0"/>
            </a:rPr>
            <a:t>Giá</a:t>
          </a:r>
          <a:r>
            <a:rPr lang="en-US" sz="1000" baseline="0">
              <a:solidFill>
                <a:sysClr val="windowText" lastClr="000000"/>
              </a:solidFill>
              <a:effectLst/>
              <a:latin typeface="Arial" panose="020B0604020202020204" pitchFamily="34" charset="0"/>
              <a:ea typeface="+mn-ea"/>
              <a:cs typeface="Arial" panose="020B0604020202020204" pitchFamily="34" charset="0"/>
            </a:rPr>
            <a:t> trị </a:t>
          </a:r>
          <a:r>
            <a:rPr lang="vi-VN" sz="1000">
              <a:solidFill>
                <a:sysClr val="windowText" lastClr="000000"/>
              </a:solidFill>
              <a:effectLst/>
              <a:latin typeface="Arial" panose="020B0604020202020204" pitchFamily="34" charset="0"/>
              <a:ea typeface="+mn-ea"/>
              <a:cs typeface="Arial" panose="020B0604020202020204" pitchFamily="34" charset="0"/>
            </a:rPr>
            <a:t>Bảo tồn Cao (HCV) </a:t>
          </a:r>
          <a:r>
            <a:rPr lang="en-US" sz="1000">
              <a:solidFill>
                <a:sysClr val="windowText" lastClr="000000"/>
              </a:solidFill>
              <a:effectLst/>
              <a:latin typeface="Arial" panose="020B0604020202020204" pitchFamily="34" charset="0"/>
              <a:ea typeface="+mn-ea"/>
              <a:cs typeface="Arial" panose="020B0604020202020204" pitchFamily="34" charset="0"/>
            </a:rPr>
            <a:t>vào</a:t>
          </a:r>
          <a:r>
            <a:rPr lang="en-US" sz="1000" baseline="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kế hoạch quản lý (1.3.2). Ban quản lý thực hiện các biện pháp này. (Ban quản lý nhóm thực hiện các biện pháp giảm thiểu HCV từ năm 1 trở đi)</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6.2.1</a:t>
          </a:r>
          <a:r>
            <a:rPr lang="vi-VN" sz="1000">
              <a:solidFill>
                <a:sysClr val="windowText" lastClr="000000"/>
              </a:solidFill>
              <a:effectLst/>
              <a:latin typeface="Arial" panose="020B0604020202020204" pitchFamily="34" charset="0"/>
              <a:ea typeface="+mn-ea"/>
              <a:cs typeface="Arial" panose="020B0604020202020204" pitchFamily="34" charset="0"/>
            </a:rPr>
            <a:t>: Ban quản lý xây dựng và thực hiện kế hoạch bảo tồn các hệ sinh thái tự nhiên. Kế hoạch dựa trên bản đồ yêu cầu trong </a:t>
          </a:r>
          <a:r>
            <a:rPr lang="en-US" sz="1000">
              <a:solidFill>
                <a:sysClr val="windowText" lastClr="000000"/>
              </a:solidFill>
              <a:effectLst/>
              <a:latin typeface="Arial" panose="020B0604020202020204" pitchFamily="34" charset="0"/>
              <a:ea typeface="+mn-ea"/>
              <a:cs typeface="Arial" panose="020B0604020202020204" pitchFamily="34" charset="0"/>
            </a:rPr>
            <a:t>mục</a:t>
          </a:r>
          <a:r>
            <a:rPr lang="en-US" sz="1000" baseline="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1.2.9 và </a:t>
          </a:r>
          <a:r>
            <a:rPr lang="en-US" sz="1000">
              <a:solidFill>
                <a:sysClr val="windowText" lastClr="000000"/>
              </a:solidFill>
              <a:effectLst/>
              <a:latin typeface="Arial" panose="020B0604020202020204" pitchFamily="34" charset="0"/>
              <a:ea typeface="+mn-ea"/>
              <a:cs typeface="Arial" panose="020B0604020202020204" pitchFamily="34" charset="0"/>
            </a:rPr>
            <a:t>mục</a:t>
          </a:r>
          <a:r>
            <a:rPr lang="vi-VN" sz="1000">
              <a:solidFill>
                <a:sysClr val="windowText" lastClr="000000"/>
              </a:solidFill>
              <a:effectLst/>
              <a:latin typeface="Arial" panose="020B0604020202020204" pitchFamily="34" charset="0"/>
              <a:ea typeface="+mn-ea"/>
              <a:cs typeface="Arial" panose="020B0604020202020204" pitchFamily="34" charset="0"/>
            </a:rPr>
            <a:t> hệ sinh thái tự nhiên của Công cụ đánh giá rủi ro nông trại trong </a:t>
          </a:r>
          <a:r>
            <a:rPr lang="en-US" sz="1000">
              <a:solidFill>
                <a:sysClr val="windowText" lastClr="000000"/>
              </a:solidFill>
              <a:effectLst/>
              <a:latin typeface="Arial" panose="020B0604020202020204" pitchFamily="34" charset="0"/>
              <a:ea typeface="+mn-ea"/>
              <a:cs typeface="Arial" panose="020B0604020202020204" pitchFamily="34" charset="0"/>
            </a:rPr>
            <a:t>mục</a:t>
          </a:r>
          <a:r>
            <a:rPr lang="en-US" sz="1000" baseline="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1.3.1 và được cập nhật hàng năm.</a:t>
          </a:r>
          <a:endParaRPr lang="en-US" sz="1000">
            <a:solidFill>
              <a:sysClr val="windowText" lastClr="000000"/>
            </a:solidFill>
            <a:effectLst/>
            <a:latin typeface="Arial" panose="020B0604020202020204" pitchFamily="34" charset="0"/>
            <a:ea typeface="+mn-ea"/>
            <a:cs typeface="Arial" panose="020B0604020202020204" pitchFamily="34" charset="0"/>
          </a:endParaRPr>
        </a:p>
        <a:p>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u="sng">
              <a:solidFill>
                <a:sysClr val="windowText" lastClr="000000"/>
              </a:solidFill>
              <a:effectLst/>
              <a:latin typeface="Arial" panose="020B0604020202020204" pitchFamily="34" charset="0"/>
              <a:ea typeface="+mn-ea"/>
              <a:cs typeface="Arial" panose="020B0604020202020204" pitchFamily="34" charset="0"/>
            </a:rPr>
            <a:t>Đánh giá rủi ro chuyên sâu cho các trang trại (</a:t>
          </a:r>
          <a:r>
            <a:rPr lang="en-US" sz="1000" u="sng">
              <a:solidFill>
                <a:sysClr val="windowText" lastClr="000000"/>
              </a:solidFill>
              <a:effectLst/>
              <a:latin typeface="Arial" panose="020B0604020202020204" pitchFamily="34" charset="0"/>
              <a:ea typeface="+mn-ea"/>
              <a:cs typeface="Arial" panose="020B0604020202020204" pitchFamily="34" charset="0"/>
            </a:rPr>
            <a:t>Các</a:t>
          </a:r>
          <a:r>
            <a:rPr lang="en-US" sz="1000" u="sng" baseline="0">
              <a:solidFill>
                <a:sysClr val="windowText" lastClr="000000"/>
              </a:solidFill>
              <a:effectLst/>
              <a:latin typeface="Arial" panose="020B0604020202020204" pitchFamily="34" charset="0"/>
              <a:ea typeface="+mn-ea"/>
              <a:cs typeface="Arial" panose="020B0604020202020204" pitchFamily="34" charset="0"/>
            </a:rPr>
            <a:t> y</a:t>
          </a:r>
          <a:r>
            <a:rPr lang="vi-VN" sz="1000" u="sng">
              <a:solidFill>
                <a:sysClr val="windowText" lastClr="000000"/>
              </a:solidFill>
              <a:effectLst/>
              <a:latin typeface="Arial" panose="020B0604020202020204" pitchFamily="34" charset="0"/>
              <a:ea typeface="+mn-ea"/>
              <a:cs typeface="Arial" panose="020B0604020202020204" pitchFamily="34" charset="0"/>
            </a:rPr>
            <a:t>êu cầu cải tiến):</a:t>
          </a:r>
          <a:endParaRPr lang="en-US" sz="1000" u="sng">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1.3.5</a:t>
          </a:r>
          <a:r>
            <a:rPr lang="vi-VN" sz="1000">
              <a:solidFill>
                <a:sysClr val="windowText" lastClr="000000"/>
              </a:solidFill>
              <a:effectLst/>
              <a:latin typeface="Arial" panose="020B0604020202020204" pitchFamily="34" charset="0"/>
              <a:ea typeface="+mn-ea"/>
              <a:cs typeface="Arial" panose="020B0604020202020204" pitchFamily="34" charset="0"/>
            </a:rPr>
            <a:t>: Dựa trên kết quả của Đánh giá rủi ro cơ bản (1.3.1), ban quản lý thực hiện Đánh giá rủi ro chuyên sâu về biến đổi khí hậu để đánh giá chi tiết hơn các mối đe dọa khí hậu và các biện pháp giảm thiểu tương ứng phù hợp với bối cảnh khu vực.</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1.6.3</a:t>
          </a:r>
          <a:r>
            <a:rPr lang="vi-VN" sz="1000">
              <a:solidFill>
                <a:sysClr val="windowText" lastClr="000000"/>
              </a:solidFill>
              <a:effectLst/>
              <a:latin typeface="Arial" panose="020B0604020202020204" pitchFamily="34" charset="0"/>
              <a:ea typeface="+mn-ea"/>
              <a:cs typeface="Arial" panose="020B0604020202020204" pitchFamily="34" charset="0"/>
            </a:rPr>
            <a:t>: Từ năm 1 trở đi, ủy ban/người chịu trách nhiệm: Thực hiện Công cụ Đánh giá rủi ro chuyên sâu về giới và lặp lại công việc này ít nhất ba năm một lần</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b="1">
              <a:solidFill>
                <a:sysClr val="windowText" lastClr="000000"/>
              </a:solidFill>
              <a:effectLst/>
              <a:latin typeface="Arial" panose="020B0604020202020204" pitchFamily="34" charset="0"/>
              <a:ea typeface="+mn-ea"/>
              <a:cs typeface="Arial" panose="020B0604020202020204" pitchFamily="34" charset="0"/>
            </a:rPr>
            <a:t>Yêu cầu 5.1.5: </a:t>
          </a:r>
          <a:r>
            <a:rPr lang="vi-VN" sz="1000">
              <a:solidFill>
                <a:sysClr val="windowText" lastClr="000000"/>
              </a:solidFill>
              <a:effectLst/>
              <a:latin typeface="Arial" panose="020B0604020202020204" pitchFamily="34" charset="0"/>
              <a:ea typeface="+mn-ea"/>
              <a:cs typeface="Arial" panose="020B0604020202020204" pitchFamily="34" charset="0"/>
            </a:rPr>
            <a:t>Trong năm đầu tiên của chứng nhận, </a:t>
          </a:r>
          <a:r>
            <a:rPr lang="en-US" sz="1000">
              <a:solidFill>
                <a:sysClr val="windowText" lastClr="000000"/>
              </a:solidFill>
              <a:effectLst/>
              <a:latin typeface="Arial" panose="020B0604020202020204" pitchFamily="34" charset="0"/>
              <a:ea typeface="+mn-ea"/>
              <a:cs typeface="Arial" panose="020B0604020202020204" pitchFamily="34" charset="0"/>
            </a:rPr>
            <a:t>người</a:t>
          </a:r>
          <a:r>
            <a:rPr lang="en-US" sz="1000" baseline="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đại diện/ủy ban quản lý:</a:t>
          </a:r>
        </a:p>
        <a:p>
          <a:r>
            <a:rPr lang="vi-VN" sz="1000">
              <a:solidFill>
                <a:sysClr val="windowText" lastClr="000000"/>
              </a:solidFill>
              <a:effectLst/>
              <a:latin typeface="Arial" panose="020B0604020202020204" pitchFamily="34" charset="0"/>
              <a:ea typeface="+mn-ea"/>
              <a:cs typeface="Arial" panose="020B0604020202020204" pitchFamily="34" charset="0"/>
            </a:rPr>
            <a:t>Áp dụng Đánh giá rủi ro chuyên sâu về Đánh giá và Giải quyết</a:t>
          </a:r>
          <a:r>
            <a:rPr lang="en-US" sz="1000">
              <a:solidFill>
                <a:sysClr val="windowText" lastClr="000000"/>
              </a:solidFill>
              <a:effectLst/>
              <a:latin typeface="Arial" panose="020B0604020202020204" pitchFamily="34" charset="0"/>
              <a:ea typeface="+mn-ea"/>
              <a:cs typeface="Arial" panose="020B0604020202020204" pitchFamily="34" charset="0"/>
            </a:rPr>
            <a:t>/Xử</a:t>
          </a:r>
          <a:r>
            <a:rPr lang="en-US" sz="1000" baseline="0">
              <a:solidFill>
                <a:sysClr val="windowText" lastClr="000000"/>
              </a:solidFill>
              <a:effectLst/>
              <a:latin typeface="Arial" panose="020B0604020202020204" pitchFamily="34" charset="0"/>
              <a:ea typeface="+mn-ea"/>
              <a:cs typeface="Arial" panose="020B0604020202020204" pitchFamily="34" charset="0"/>
            </a:rPr>
            <a:t> lý</a:t>
          </a:r>
          <a:r>
            <a:rPr lang="vi-VN" sz="1000">
              <a:solidFill>
                <a:sysClr val="windowText" lastClr="000000"/>
              </a:solidFill>
              <a:effectLst/>
              <a:latin typeface="Arial" panose="020B0604020202020204" pitchFamily="34" charset="0"/>
              <a:ea typeface="+mn-ea"/>
              <a:cs typeface="Arial" panose="020B0604020202020204" pitchFamily="34" charset="0"/>
            </a:rPr>
            <a:t>;</a:t>
          </a:r>
        </a:p>
        <a:p>
          <a:r>
            <a:rPr lang="en-US" sz="1000" baseline="0">
              <a:solidFill>
                <a:sysClr val="windowText" lastClr="000000"/>
              </a:solidFill>
              <a:effectLst/>
              <a:latin typeface="Arial" panose="020B0604020202020204" pitchFamily="34" charset="0"/>
              <a:ea typeface="+mn-ea"/>
              <a:cs typeface="Arial" panose="020B0604020202020204" pitchFamily="34" charset="0"/>
            </a:rPr>
            <a:t>Đưa </a:t>
          </a:r>
          <a:r>
            <a:rPr lang="vi-VN" sz="1000" baseline="0">
              <a:solidFill>
                <a:sysClr val="windowText" lastClr="000000"/>
              </a:solidFill>
              <a:effectLst/>
              <a:latin typeface="Arial" panose="020B0604020202020204" pitchFamily="34" charset="0"/>
              <a:ea typeface="+mn-ea"/>
              <a:cs typeface="Arial" panose="020B0604020202020204" pitchFamily="34" charset="0"/>
            </a:rPr>
            <a:t>c</a:t>
          </a:r>
          <a:r>
            <a:rPr lang="vi-VN" sz="1000">
              <a:solidFill>
                <a:sysClr val="windowText" lastClr="000000"/>
              </a:solidFill>
              <a:effectLst/>
              <a:latin typeface="Arial" panose="020B0604020202020204" pitchFamily="34" charset="0"/>
              <a:ea typeface="+mn-ea"/>
              <a:cs typeface="Arial" panose="020B0604020202020204" pitchFamily="34" charset="0"/>
            </a:rPr>
            <a:t>ác biện pháp giảm thiểu tương ứng </a:t>
          </a:r>
          <a:r>
            <a:rPr lang="en-US" sz="1000">
              <a:solidFill>
                <a:sysClr val="windowText" lastClr="000000"/>
              </a:solidFill>
              <a:effectLst/>
              <a:latin typeface="Arial" panose="020B0604020202020204" pitchFamily="34" charset="0"/>
              <a:ea typeface="+mn-ea"/>
              <a:cs typeface="Arial" panose="020B0604020202020204" pitchFamily="34" charset="0"/>
            </a:rPr>
            <a:t>vào</a:t>
          </a:r>
          <a:r>
            <a:rPr lang="en-US" sz="1000" baseline="0">
              <a:solidFill>
                <a:sysClr val="windowText" lastClr="000000"/>
              </a:solidFill>
              <a:effectLst/>
              <a:latin typeface="Arial" panose="020B0604020202020204" pitchFamily="34" charset="0"/>
              <a:ea typeface="+mn-ea"/>
              <a:cs typeface="Arial" panose="020B0604020202020204" pitchFamily="34" charset="0"/>
            </a:rPr>
            <a:t> </a:t>
          </a:r>
          <a:r>
            <a:rPr lang="vi-VN" sz="1000">
              <a:solidFill>
                <a:sysClr val="windowText" lastClr="000000"/>
              </a:solidFill>
              <a:effectLst/>
              <a:latin typeface="Arial" panose="020B0604020202020204" pitchFamily="34" charset="0"/>
              <a:ea typeface="+mn-ea"/>
              <a:cs typeface="Arial" panose="020B0604020202020204" pitchFamily="34" charset="0"/>
            </a:rPr>
            <a:t>kế hoạch quản lý (1.3.2);</a:t>
          </a:r>
          <a:endParaRPr lang="en-US" sz="1000">
            <a:solidFill>
              <a:sysClr val="windowText" lastClr="000000"/>
            </a:solidFill>
            <a:effectLst/>
            <a:latin typeface="Arial" panose="020B0604020202020204" pitchFamily="34" charset="0"/>
            <a:ea typeface="+mn-ea"/>
            <a:cs typeface="Arial" panose="020B0604020202020204" pitchFamily="34" charset="0"/>
          </a:endParaRPr>
        </a:p>
        <a:p>
          <a:r>
            <a:rPr lang="vi-VN" sz="1000">
              <a:solidFill>
                <a:sysClr val="windowText" lastClr="000000"/>
              </a:solidFill>
              <a:effectLst/>
              <a:latin typeface="Arial" panose="020B0604020202020204" pitchFamily="34" charset="0"/>
              <a:ea typeface="+mn-ea"/>
              <a:cs typeface="Arial" panose="020B0604020202020204" pitchFamily="34" charset="0"/>
            </a:rPr>
            <a:t>Thực hiện các biện pháp này.</a:t>
          </a:r>
          <a:endParaRPr lang="en-NL" sz="1000">
            <a:solidFill>
              <a:sysClr val="windowText" lastClr="000000"/>
            </a:solidFill>
            <a:effectLst/>
            <a:latin typeface="Arial" panose="020B0604020202020204" pitchFamily="34" charset="0"/>
            <a:ea typeface="+mn-ea"/>
            <a:cs typeface="Arial" panose="020B0604020202020204" pitchFamily="34" charset="0"/>
          </a:endParaRPr>
        </a:p>
      </xdr:txBody>
    </xdr:sp>
    <xdr:clientData/>
  </xdr:oneCellAnchor>
  <xdr:oneCellAnchor>
    <xdr:from>
      <xdr:col>11</xdr:col>
      <xdr:colOff>363690</xdr:colOff>
      <xdr:row>1</xdr:row>
      <xdr:rowOff>17898</xdr:rowOff>
    </xdr:from>
    <xdr:ext cx="9101282" cy="6259943"/>
    <xdr:sp macro="" textlink="">
      <xdr:nvSpPr>
        <xdr:cNvPr id="4" name="TextBox 3">
          <a:extLst>
            <a:ext uri="{FF2B5EF4-FFF2-40B4-BE49-F238E27FC236}">
              <a16:creationId xmlns:a16="http://schemas.microsoft.com/office/drawing/2014/main" id="{7D1F7441-4543-4137-9F40-0264517833A8}"/>
            </a:ext>
          </a:extLst>
        </xdr:cNvPr>
        <xdr:cNvSpPr txBox="1"/>
      </xdr:nvSpPr>
      <xdr:spPr>
        <a:xfrm>
          <a:off x="6745440" y="199739"/>
          <a:ext cx="9101282" cy="6259943"/>
        </a:xfrm>
        <a:prstGeom prst="rect">
          <a:avLst/>
        </a:prstGeom>
        <a:solidFill>
          <a:srgbClr val="CCDE82">
            <a:alpha val="50196"/>
          </a:srgbClr>
        </a:solidFill>
        <a:ln>
          <a:solidFill>
            <a:srgbClr val="CCDE82"/>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noAutofit/>
        </a:bodyPr>
        <a:lstStyle/>
        <a:p>
          <a:pPr rtl="0" eaLnBrk="1" fontAlgn="auto" latinLnBrk="0" hangingPunct="1"/>
          <a:r>
            <a:rPr lang="vi-VN" sz="1000" b="1">
              <a:solidFill>
                <a:sysClr val="windowText" lastClr="000000"/>
              </a:solidFill>
              <a:effectLst/>
              <a:latin typeface="Calibri" panose="020F0502020204030204" pitchFamily="34" charset="0"/>
              <a:cs typeface="Calibri" panose="020F0502020204030204" pitchFamily="34" charset="0"/>
            </a:rPr>
            <a:t>Tại sao </a:t>
          </a:r>
          <a:r>
            <a:rPr lang="en-US" sz="1000" b="1">
              <a:solidFill>
                <a:sysClr val="windowText" lastClr="000000"/>
              </a:solidFill>
              <a:effectLst/>
              <a:latin typeface="Calibri" panose="020F0502020204030204" pitchFamily="34" charset="0"/>
              <a:cs typeface="Calibri" panose="020F0502020204030204" pitchFamily="34" charset="0"/>
            </a:rPr>
            <a:t>cần</a:t>
          </a:r>
          <a:r>
            <a:rPr lang="en-US" sz="1000" b="1" baseline="0">
              <a:solidFill>
                <a:sysClr val="windowText" lastClr="000000"/>
              </a:solidFill>
              <a:effectLst/>
              <a:latin typeface="Calibri" panose="020F0502020204030204" pitchFamily="34" charset="0"/>
              <a:cs typeface="Calibri" panose="020F0502020204030204" pitchFamily="34" charset="0"/>
            </a:rPr>
            <a:t> </a:t>
          </a:r>
          <a:r>
            <a:rPr lang="vi-VN" sz="1000" b="1">
              <a:solidFill>
                <a:sysClr val="windowText" lastClr="000000"/>
              </a:solidFill>
              <a:effectLst/>
              <a:latin typeface="Calibri" panose="020F0502020204030204" pitchFamily="34" charset="0"/>
              <a:cs typeface="Calibri" panose="020F0502020204030204" pitchFamily="34" charset="0"/>
            </a:rPr>
            <a:t>Công cụ Đánh giá Rủi ro cho các trang trại?</a:t>
          </a:r>
          <a:endParaRPr lang="en-US" sz="1000" b="1">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sz="1000">
              <a:solidFill>
                <a:sysClr val="windowText" lastClr="000000"/>
              </a:solidFill>
              <a:effectLst/>
              <a:latin typeface="Calibri" panose="020F0502020204030204" pitchFamily="34" charset="0"/>
              <a:cs typeface="Calibri" panose="020F0502020204030204" pitchFamily="34" charset="0"/>
            </a:rPr>
            <a:t>Mục tiêu là hỗ trợ </a:t>
          </a:r>
          <a:r>
            <a:rPr lang="en-US" sz="1000">
              <a:solidFill>
                <a:sysClr val="windowText" lastClr="000000"/>
              </a:solidFill>
              <a:effectLst/>
              <a:latin typeface="Calibri" panose="020F0502020204030204" pitchFamily="34" charset="0"/>
              <a:cs typeface="Calibri" panose="020F0502020204030204" pitchFamily="34" charset="0"/>
            </a:rPr>
            <a:t>Đơn</a:t>
          </a:r>
          <a:r>
            <a:rPr lang="en-US" sz="1000" baseline="0">
              <a:solidFill>
                <a:sysClr val="windowText" lastClr="000000"/>
              </a:solidFill>
              <a:effectLst/>
              <a:latin typeface="Calibri" panose="020F0502020204030204" pitchFamily="34" charset="0"/>
              <a:cs typeface="Calibri" panose="020F0502020204030204" pitchFamily="34" charset="0"/>
            </a:rPr>
            <a:t> vị Sở hữu </a:t>
          </a:r>
          <a:r>
            <a:rPr lang="vi-VN" sz="1000">
              <a:solidFill>
                <a:sysClr val="windowText" lastClr="000000"/>
              </a:solidFill>
              <a:effectLst/>
              <a:latin typeface="Calibri" panose="020F0502020204030204" pitchFamily="34" charset="0"/>
              <a:cs typeface="Calibri" panose="020F0502020204030204" pitchFamily="34" charset="0"/>
            </a:rPr>
            <a:t>Chứng</a:t>
          </a:r>
          <a:r>
            <a:rPr lang="en-US" sz="1000">
              <a:solidFill>
                <a:sysClr val="windowText" lastClr="000000"/>
              </a:solidFill>
              <a:effectLst/>
              <a:latin typeface="Calibri" panose="020F0502020204030204" pitchFamily="34" charset="0"/>
              <a:cs typeface="Calibri" panose="020F0502020204030204" pitchFamily="34" charset="0"/>
            </a:rPr>
            <a:t> nhận</a:t>
          </a:r>
          <a:r>
            <a:rPr lang="vi-VN" sz="1000">
              <a:solidFill>
                <a:sysClr val="windowText" lastClr="000000"/>
              </a:solidFill>
              <a:effectLst/>
              <a:latin typeface="Calibri" panose="020F0502020204030204" pitchFamily="34" charset="0"/>
              <a:cs typeface="Calibri" panose="020F0502020204030204" pitchFamily="34" charset="0"/>
            </a:rPr>
            <a:t> xác định những gì cần thiết để đạt được các mục tiêu bền vững được đề ra trong tiêu chuẩn, bởi vì:</a:t>
          </a:r>
          <a:endParaRPr lang="en-US" sz="1000">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sz="1000">
              <a:solidFill>
                <a:sysClr val="windowText" lastClr="000000"/>
              </a:solidFill>
              <a:effectLst/>
              <a:latin typeface="Calibri" panose="020F0502020204030204" pitchFamily="34" charset="0"/>
              <a:cs typeface="Calibri" panose="020F0502020204030204" pitchFamily="34" charset="0"/>
            </a:rPr>
            <a:t>- </a:t>
          </a:r>
          <a:r>
            <a:rPr lang="vi-VN" sz="1000" b="1">
              <a:solidFill>
                <a:sysClr val="windowText" lastClr="000000"/>
              </a:solidFill>
              <a:effectLst/>
              <a:latin typeface="Calibri" panose="020F0502020204030204" pitchFamily="34" charset="0"/>
              <a:cs typeface="Calibri" panose="020F0502020204030204" pitchFamily="34" charset="0"/>
            </a:rPr>
            <a:t>tiêu chuẩn không thể bao gồm tất cả các trường hợp khác nhau </a:t>
          </a:r>
          <a:r>
            <a:rPr lang="vi-VN" sz="1000">
              <a:solidFill>
                <a:sysClr val="windowText" lastClr="000000"/>
              </a:solidFill>
              <a:effectLst/>
              <a:latin typeface="Calibri" panose="020F0502020204030204" pitchFamily="34" charset="0"/>
              <a:cs typeface="Calibri" panose="020F0502020204030204" pitchFamily="34" charset="0"/>
            </a:rPr>
            <a:t>có thể xảy ra trong một trang trại, trong một nhóm hoặc trong một khu vực nhất định.</a:t>
          </a:r>
          <a:endParaRPr lang="en-US" sz="1000">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sz="1000">
              <a:solidFill>
                <a:sysClr val="windowText" lastClr="000000"/>
              </a:solidFill>
              <a:effectLst/>
              <a:latin typeface="Calibri" panose="020F0502020204030204" pitchFamily="34" charset="0"/>
              <a:cs typeface="Calibri" panose="020F0502020204030204" pitchFamily="34" charset="0"/>
            </a:rPr>
            <a:t>- tiêu chuẩn </a:t>
          </a:r>
          <a:r>
            <a:rPr lang="vi-VN" sz="1000" b="1">
              <a:solidFill>
                <a:sysClr val="windowText" lastClr="000000"/>
              </a:solidFill>
              <a:effectLst/>
              <a:latin typeface="Calibri" panose="020F0502020204030204" pitchFamily="34" charset="0"/>
              <a:cs typeface="Calibri" panose="020F0502020204030204" pitchFamily="34" charset="0"/>
            </a:rPr>
            <a:t>không thể quy định </a:t>
          </a:r>
          <a:r>
            <a:rPr lang="en-US" sz="1000">
              <a:solidFill>
                <a:sysClr val="windowText" lastClr="000000"/>
              </a:solidFill>
              <a:effectLst/>
              <a:latin typeface="Calibri" panose="020F0502020204030204" pitchFamily="34" charset="0"/>
              <a:cs typeface="Calibri" panose="020F0502020204030204" pitchFamily="34" charset="0"/>
            </a:rPr>
            <a:t>những</a:t>
          </a:r>
          <a:r>
            <a:rPr lang="en-US" sz="1000" baseline="0">
              <a:solidFill>
                <a:sysClr val="windowText" lastClr="000000"/>
              </a:solidFill>
              <a:effectLst/>
              <a:latin typeface="Calibri" panose="020F0502020204030204" pitchFamily="34" charset="0"/>
              <a:cs typeface="Calibri" panose="020F0502020204030204" pitchFamily="34" charset="0"/>
            </a:rPr>
            <a:t> </a:t>
          </a:r>
          <a:r>
            <a:rPr lang="vi-VN" sz="1000">
              <a:solidFill>
                <a:sysClr val="windowText" lastClr="000000"/>
              </a:solidFill>
              <a:effectLst/>
              <a:latin typeface="Calibri" panose="020F0502020204030204" pitchFamily="34" charset="0"/>
              <a:cs typeface="Calibri" panose="020F0502020204030204" pitchFamily="34" charset="0"/>
            </a:rPr>
            <a:t>điều tạo nên các thực hành tốt nhất hoặc </a:t>
          </a:r>
          <a:r>
            <a:rPr lang="vi-VN" sz="1000" b="1">
              <a:solidFill>
                <a:sysClr val="windowText" lastClr="000000"/>
              </a:solidFill>
              <a:effectLst/>
              <a:latin typeface="Calibri" panose="020F0502020204030204" pitchFamily="34" charset="0"/>
              <a:cs typeface="Calibri" panose="020F0502020204030204" pitchFamily="34" charset="0"/>
            </a:rPr>
            <a:t>các biện pháp hiệu quả </a:t>
          </a:r>
          <a:r>
            <a:rPr lang="vi-VN" sz="1000">
              <a:solidFill>
                <a:sysClr val="windowText" lastClr="000000"/>
              </a:solidFill>
              <a:effectLst/>
              <a:latin typeface="Calibri" panose="020F0502020204030204" pitchFamily="34" charset="0"/>
              <a:cs typeface="Calibri" panose="020F0502020204030204" pitchFamily="34" charset="0"/>
            </a:rPr>
            <a:t>nhất </a:t>
          </a:r>
          <a:r>
            <a:rPr lang="vi-VN" sz="1000" b="1">
              <a:solidFill>
                <a:sysClr val="windowText" lastClr="000000"/>
              </a:solidFill>
              <a:effectLst/>
              <a:latin typeface="Calibri" panose="020F0502020204030204" pitchFamily="34" charset="0"/>
              <a:cs typeface="Calibri" panose="020F0502020204030204" pitchFamily="34" charset="0"/>
            </a:rPr>
            <a:t>cho mọi trường hợp vì sẽ cần các biện pháp khác nhau để đáp ứng các nhu cầu cụ thể trong bối cảnh khác nhau.</a:t>
          </a:r>
          <a:endParaRPr lang="en-US" sz="1000" b="1">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r>
            <a:rPr lang="vi-VN" sz="1000">
              <a:solidFill>
                <a:sysClr val="windowText" lastClr="000000"/>
              </a:solidFill>
              <a:effectLst/>
              <a:latin typeface="Calibri" panose="020F0502020204030204" pitchFamily="34" charset="0"/>
              <a:cs typeface="Calibri" panose="020F0502020204030204" pitchFamily="34" charset="0"/>
            </a:rPr>
            <a:t>Công cụ này </a:t>
          </a:r>
          <a:r>
            <a:rPr lang="vi-VN" sz="1000" b="0">
              <a:solidFill>
                <a:sysClr val="windowText" lastClr="000000"/>
              </a:solidFill>
              <a:effectLst/>
              <a:latin typeface="Calibri" panose="020F0502020204030204" pitchFamily="34" charset="0"/>
              <a:cs typeface="Calibri" panose="020F0502020204030204" pitchFamily="34" charset="0"/>
            </a:rPr>
            <a:t>là </a:t>
          </a:r>
          <a:r>
            <a:rPr lang="vi-VN" sz="1000" b="1">
              <a:solidFill>
                <a:sysClr val="windowText" lastClr="000000"/>
              </a:solidFill>
              <a:effectLst/>
              <a:latin typeface="Calibri" panose="020F0502020204030204" pitchFamily="34" charset="0"/>
              <a:cs typeface="Calibri" panose="020F0502020204030204" pitchFamily="34" charset="0"/>
            </a:rPr>
            <a:t>hướng dẫn </a:t>
          </a:r>
          <a:r>
            <a:rPr lang="vi-VN" sz="1000">
              <a:solidFill>
                <a:sysClr val="windowText" lastClr="000000"/>
              </a:solidFill>
              <a:effectLst/>
              <a:latin typeface="Calibri" panose="020F0502020204030204" pitchFamily="34" charset="0"/>
              <a:cs typeface="Calibri" panose="020F0502020204030204" pitchFamily="34" charset="0"/>
            </a:rPr>
            <a:t>cho những </a:t>
          </a:r>
          <a:r>
            <a:rPr lang="en-US" sz="1000">
              <a:solidFill>
                <a:sysClr val="windowText" lastClr="000000"/>
              </a:solidFill>
              <a:effectLst/>
              <a:latin typeface="Calibri" panose="020F0502020204030204" pitchFamily="34" charset="0"/>
              <a:cs typeface="Calibri" panose="020F0502020204030204" pitchFamily="34" charset="0"/>
            </a:rPr>
            <a:t>đơn</a:t>
          </a:r>
          <a:r>
            <a:rPr lang="en-US" sz="1000" baseline="0">
              <a:solidFill>
                <a:sysClr val="windowText" lastClr="000000"/>
              </a:solidFill>
              <a:effectLst/>
              <a:latin typeface="Calibri" panose="020F0502020204030204" pitchFamily="34" charset="0"/>
              <a:cs typeface="Calibri" panose="020F0502020204030204" pitchFamily="34" charset="0"/>
            </a:rPr>
            <a:t> vị Sở hữu</a:t>
          </a:r>
          <a:r>
            <a:rPr lang="vi-VN" sz="1000">
              <a:solidFill>
                <a:sysClr val="windowText" lastClr="000000"/>
              </a:solidFill>
              <a:effectLst/>
              <a:latin typeface="Calibri" panose="020F0502020204030204" pitchFamily="34" charset="0"/>
              <a:cs typeface="Calibri" panose="020F0502020204030204" pitchFamily="34" charset="0"/>
            </a:rPr>
            <a:t> </a:t>
          </a:r>
          <a:r>
            <a:rPr lang="en-US" sz="1000">
              <a:solidFill>
                <a:sysClr val="windowText" lastClr="000000"/>
              </a:solidFill>
              <a:effectLst/>
              <a:latin typeface="Calibri" panose="020F0502020204030204" pitchFamily="34" charset="0"/>
              <a:cs typeface="Calibri" panose="020F0502020204030204" pitchFamily="34" charset="0"/>
            </a:rPr>
            <a:t>C</a:t>
          </a:r>
          <a:r>
            <a:rPr lang="vi-VN" sz="1000">
              <a:solidFill>
                <a:sysClr val="windowText" lastClr="000000"/>
              </a:solidFill>
              <a:effectLst/>
              <a:latin typeface="Calibri" panose="020F0502020204030204" pitchFamily="34" charset="0"/>
              <a:cs typeface="Calibri" panose="020F0502020204030204" pitchFamily="34" charset="0"/>
            </a:rPr>
            <a:t>hứng </a:t>
          </a:r>
          <a:r>
            <a:rPr lang="en-US" sz="1000">
              <a:solidFill>
                <a:sysClr val="windowText" lastClr="000000"/>
              </a:solidFill>
              <a:effectLst/>
              <a:latin typeface="Calibri" panose="020F0502020204030204" pitchFamily="34" charset="0"/>
              <a:cs typeface="Calibri" panose="020F0502020204030204" pitchFamily="34" charset="0"/>
            </a:rPr>
            <a:t>nhận</a:t>
          </a:r>
          <a:r>
            <a:rPr lang="vi-VN" sz="1000">
              <a:solidFill>
                <a:sysClr val="windowText" lastClr="000000"/>
              </a:solidFill>
              <a:effectLst/>
              <a:latin typeface="Calibri" panose="020F0502020204030204" pitchFamily="34" charset="0"/>
              <a:cs typeface="Calibri" panose="020F0502020204030204" pitchFamily="34" charset="0"/>
            </a:rPr>
            <a:t> xác định cách tốt nhất để giảm thiểu rủi ro đối với</a:t>
          </a:r>
          <a:r>
            <a:rPr lang="vi-VN" sz="1000" baseline="0">
              <a:solidFill>
                <a:sysClr val="windowText" lastClr="000000"/>
              </a:solidFill>
              <a:effectLst/>
              <a:latin typeface="Calibri" panose="020F0502020204030204" pitchFamily="34" charset="0"/>
              <a:cs typeface="Calibri" panose="020F0502020204030204" pitchFamily="34" charset="0"/>
            </a:rPr>
            <a:t> </a:t>
          </a:r>
          <a:r>
            <a:rPr lang="en-US" sz="1000" baseline="0">
              <a:solidFill>
                <a:sysClr val="windowText" lastClr="000000"/>
              </a:solidFill>
              <a:effectLst/>
              <a:latin typeface="Calibri" panose="020F0502020204030204" pitchFamily="34" charset="0"/>
              <a:cs typeface="Calibri" panose="020F0502020204030204" pitchFamily="34" charset="0"/>
            </a:rPr>
            <a:t>n</a:t>
          </a:r>
          <a:r>
            <a:rPr lang="vi-VN" sz="1000" baseline="0">
              <a:solidFill>
                <a:sysClr val="windowText" lastClr="000000"/>
              </a:solidFill>
              <a:effectLst/>
              <a:latin typeface="Calibri" panose="020F0502020204030204" pitchFamily="34" charset="0"/>
              <a:cs typeface="Calibri" panose="020F0502020204030204" pitchFamily="34" charset="0"/>
            </a:rPr>
            <a:t>ông nghiệp</a:t>
          </a:r>
          <a:r>
            <a:rPr lang="vi-VN" sz="1000">
              <a:solidFill>
                <a:sysClr val="windowText" lastClr="000000"/>
              </a:solidFill>
              <a:effectLst/>
              <a:latin typeface="Calibri" panose="020F0502020204030204" pitchFamily="34" charset="0"/>
              <a:cs typeface="Calibri" panose="020F0502020204030204" pitchFamily="34" charset="0"/>
            </a:rPr>
            <a:t> </a:t>
          </a:r>
          <a:r>
            <a:rPr lang="en-US" sz="1000">
              <a:solidFill>
                <a:sysClr val="windowText" lastClr="000000"/>
              </a:solidFill>
              <a:effectLst/>
              <a:latin typeface="Calibri" panose="020F0502020204030204" pitchFamily="34" charset="0"/>
              <a:cs typeface="Calibri" panose="020F0502020204030204" pitchFamily="34" charset="0"/>
            </a:rPr>
            <a:t>b</a:t>
          </a:r>
          <a:r>
            <a:rPr lang="vi-VN" sz="1000">
              <a:solidFill>
                <a:sysClr val="windowText" lastClr="000000"/>
              </a:solidFill>
              <a:effectLst/>
              <a:latin typeface="Calibri" panose="020F0502020204030204" pitchFamily="34" charset="0"/>
              <a:cs typeface="Calibri" panose="020F0502020204030204" pitchFamily="34" charset="0"/>
            </a:rPr>
            <a:t>ền vững trên trang trại của họ và cách tốt nhất để thực hiện các mục tiêu bền vững bằng cách trả lời một loạt các câu hỏi được xác định trước. </a:t>
          </a:r>
          <a:endParaRPr lang="en-US" sz="1000">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sz="1000">
              <a:solidFill>
                <a:sysClr val="windowText" lastClr="000000"/>
              </a:solidFill>
              <a:effectLst/>
              <a:latin typeface="Calibri" panose="020F0502020204030204" pitchFamily="34" charset="0"/>
              <a:cs typeface="Calibri" panose="020F0502020204030204" pitchFamily="34" charset="0"/>
            </a:rPr>
            <a:t>Công cụ này </a:t>
          </a:r>
          <a:r>
            <a:rPr lang="vi-VN" sz="1000" b="1">
              <a:solidFill>
                <a:sysClr val="windowText" lastClr="000000"/>
              </a:solidFill>
              <a:effectLst/>
              <a:latin typeface="Calibri" panose="020F0502020204030204" pitchFamily="34" charset="0"/>
              <a:cs typeface="Calibri" panose="020F0502020204030204" pitchFamily="34" charset="0"/>
            </a:rPr>
            <a:t>không</a:t>
          </a:r>
          <a:r>
            <a:rPr lang="vi-VN" sz="1000">
              <a:solidFill>
                <a:sysClr val="windowText" lastClr="000000"/>
              </a:solidFill>
              <a:effectLst/>
              <a:latin typeface="Calibri" panose="020F0502020204030204" pitchFamily="34" charset="0"/>
              <a:cs typeface="Calibri" panose="020F0502020204030204" pitchFamily="34" charset="0"/>
            </a:rPr>
            <a:t> được sử dụng để </a:t>
          </a:r>
          <a:r>
            <a:rPr lang="vi-VN" sz="1000" b="1">
              <a:solidFill>
                <a:sysClr val="windowText" lastClr="000000"/>
              </a:solidFill>
              <a:effectLst/>
              <a:latin typeface="Calibri" panose="020F0502020204030204" pitchFamily="34" charset="0"/>
              <a:cs typeface="Calibri" panose="020F0502020204030204" pitchFamily="34" charset="0"/>
            </a:rPr>
            <a:t>đánh giá mức độ rủi ro </a:t>
          </a:r>
          <a:r>
            <a:rPr lang="vi-VN" sz="1000">
              <a:solidFill>
                <a:sysClr val="windowText" lastClr="000000"/>
              </a:solidFill>
              <a:effectLst/>
              <a:latin typeface="Calibri" panose="020F0502020204030204" pitchFamily="34" charset="0"/>
              <a:cs typeface="Calibri" panose="020F0502020204030204" pitchFamily="34" charset="0"/>
            </a:rPr>
            <a:t>của </a:t>
          </a:r>
          <a:r>
            <a:rPr lang="en-US" sz="1000">
              <a:solidFill>
                <a:sysClr val="windowText" lastClr="000000"/>
              </a:solidFill>
              <a:effectLst/>
              <a:latin typeface="Calibri" panose="020F0502020204030204" pitchFamily="34" charset="0"/>
              <a:cs typeface="Calibri" panose="020F0502020204030204" pitchFamily="34" charset="0"/>
            </a:rPr>
            <a:t>Đơn</a:t>
          </a:r>
          <a:r>
            <a:rPr lang="en-US" sz="1000" baseline="0">
              <a:solidFill>
                <a:sysClr val="windowText" lastClr="000000"/>
              </a:solidFill>
              <a:effectLst/>
              <a:latin typeface="Calibri" panose="020F0502020204030204" pitchFamily="34" charset="0"/>
              <a:cs typeface="Calibri" panose="020F0502020204030204" pitchFamily="34" charset="0"/>
            </a:rPr>
            <a:t> vị Sở hữu C</a:t>
          </a:r>
          <a:r>
            <a:rPr lang="vi-VN" sz="1000">
              <a:solidFill>
                <a:sysClr val="windowText" lastClr="000000"/>
              </a:solidFill>
              <a:effectLst/>
              <a:latin typeface="Calibri" panose="020F0502020204030204" pitchFamily="34" charset="0"/>
              <a:cs typeface="Calibri" panose="020F0502020204030204" pitchFamily="34" charset="0"/>
            </a:rPr>
            <a:t>hứng </a:t>
          </a:r>
          <a:r>
            <a:rPr lang="en-US" sz="1000">
              <a:solidFill>
                <a:sysClr val="windowText" lastClr="000000"/>
              </a:solidFill>
              <a:effectLst/>
              <a:latin typeface="Calibri" panose="020F0502020204030204" pitchFamily="34" charset="0"/>
              <a:cs typeface="Calibri" panose="020F0502020204030204" pitchFamily="34" charset="0"/>
            </a:rPr>
            <a:t>nhận</a:t>
          </a:r>
          <a:r>
            <a:rPr lang="vi-VN" sz="1000">
              <a:solidFill>
                <a:sysClr val="windowText" lastClr="000000"/>
              </a:solidFill>
              <a:effectLst/>
              <a:latin typeface="Calibri" panose="020F0502020204030204" pitchFamily="34" charset="0"/>
              <a:cs typeface="Calibri" panose="020F0502020204030204" pitchFamily="34" charset="0"/>
            </a:rPr>
            <a:t> bởi Rainforest Alliance hoặc bất kỳ bên nào khác.</a:t>
          </a:r>
          <a:endParaRPr lang="en-US" sz="1000">
            <a:solidFill>
              <a:sysClr val="windowText" lastClr="000000"/>
            </a:solidFill>
            <a:effectLst/>
            <a:latin typeface="Calibri" panose="020F0502020204030204" pitchFamily="34" charset="0"/>
            <a:cs typeface="Calibri" panose="020F0502020204030204" pitchFamily="34" charset="0"/>
          </a:endParaRPr>
        </a:p>
        <a:p>
          <a:pPr marL="171450" indent="-171450" rtl="0" eaLnBrk="1" fontAlgn="auto" latinLnBrk="0" hangingPunct="1">
            <a:buFont typeface="Arial" panose="020B0604020202020204" pitchFamily="34" charset="0"/>
            <a:buChar char="•"/>
          </a:pPr>
          <a:endParaRPr lang="en-US" sz="1000">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sz="1000" b="1" i="0" baseline="0">
              <a:solidFill>
                <a:sysClr val="windowText" lastClr="000000"/>
              </a:solidFill>
              <a:effectLst/>
              <a:latin typeface="Calibri" panose="020F0502020204030204" pitchFamily="34" charset="0"/>
              <a:ea typeface="+mn-ea"/>
              <a:cs typeface="Calibri" panose="020F0502020204030204" pitchFamily="34" charset="0"/>
            </a:rPr>
            <a:t>Nội dung</a:t>
          </a:r>
          <a:endParaRPr lang="en-US" sz="1000" b="1"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r>
            <a:rPr lang="vi-VN" sz="1000" b="1" i="0" baseline="0">
              <a:solidFill>
                <a:sysClr val="windowText" lastClr="000000"/>
              </a:solidFill>
              <a:effectLst/>
              <a:latin typeface="Calibri" panose="020F0502020204030204" pitchFamily="34" charset="0"/>
              <a:ea typeface="+mn-ea"/>
              <a:cs typeface="Calibri" panose="020F0502020204030204" pitchFamily="34" charset="0"/>
            </a:rPr>
            <a:t>Các chủ đề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được đề cập trong Công cụ Đánh giá Rủi ro Trang trại là:</a:t>
          </a:r>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r>
            <a:rPr lang="en-US" sz="1000" b="0" i="0" baseline="0">
              <a:solidFill>
                <a:sysClr val="windowText" lastClr="000000"/>
              </a:solidFill>
              <a:effectLst/>
              <a:latin typeface="Calibri" panose="020F0502020204030204" pitchFamily="34" charset="0"/>
              <a:ea typeface="+mn-ea"/>
              <a:cs typeface="Calibri" panose="020F0502020204030204" pitchFamily="34" charset="0"/>
            </a:rPr>
            <a:t>- </a:t>
          </a:r>
          <a:r>
            <a:rPr lang="vi-VN" sz="1000" b="0" i="1" baseline="0">
              <a:solidFill>
                <a:sysClr val="windowText" lastClr="000000"/>
              </a:solidFill>
              <a:effectLst/>
              <a:latin typeface="Calibri" panose="020F0502020204030204" pitchFamily="34" charset="0"/>
              <a:ea typeface="+mn-ea"/>
              <a:cs typeface="Calibri" panose="020F0502020204030204" pitchFamily="34" charset="0"/>
            </a:rPr>
            <a:t>Chương Quản lý: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diện tích trang trại, năng suất và lợi nhuận, truy xuất nguồn gốc, cơ chế khiếu nại</a:t>
          </a:r>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r>
            <a:rPr lang="en-US" sz="1000" b="0" i="0" baseline="0">
              <a:solidFill>
                <a:sysClr val="windowText" lastClr="000000"/>
              </a:solidFill>
              <a:effectLst/>
              <a:latin typeface="Calibri" panose="020F0502020204030204" pitchFamily="34" charset="0"/>
              <a:ea typeface="+mn-ea"/>
              <a:cs typeface="Calibri" panose="020F0502020204030204" pitchFamily="34" charset="0"/>
            </a:rPr>
            <a:t>- </a:t>
          </a:r>
          <a:r>
            <a:rPr lang="vi-VN" sz="1000" b="0" i="1" baseline="0">
              <a:solidFill>
                <a:sysClr val="windowText" lastClr="000000"/>
              </a:solidFill>
              <a:effectLst/>
              <a:latin typeface="Calibri" panose="020F0502020204030204" pitchFamily="34" charset="0"/>
              <a:ea typeface="+mn-ea"/>
              <a:cs typeface="Calibri" panose="020F0502020204030204" pitchFamily="34" charset="0"/>
            </a:rPr>
            <a:t>Chương </a:t>
          </a:r>
          <a:r>
            <a:rPr lang="en-US" sz="1000" b="0" i="1" baseline="0">
              <a:solidFill>
                <a:sysClr val="windowText" lastClr="000000"/>
              </a:solidFill>
              <a:effectLst/>
              <a:latin typeface="Calibri" panose="020F0502020204030204" pitchFamily="34" charset="0"/>
              <a:ea typeface="+mn-ea"/>
              <a:cs typeface="Calibri" panose="020F0502020204030204" pitchFamily="34" charset="0"/>
            </a:rPr>
            <a:t>canh tác</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quản lý hóa chất nông nghiệp, độ phì của đất và bảo tồn</a:t>
          </a:r>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r>
            <a:rPr lang="en-US" sz="1000" b="0" i="0" baseline="0">
              <a:solidFill>
                <a:sysClr val="windowText" lastClr="000000"/>
              </a:solidFill>
              <a:effectLst/>
              <a:latin typeface="Calibri" panose="020F0502020204030204" pitchFamily="34" charset="0"/>
              <a:ea typeface="+mn-ea"/>
              <a:cs typeface="Calibri" panose="020F0502020204030204" pitchFamily="34" charset="0"/>
            </a:rPr>
            <a:t>- </a:t>
          </a:r>
          <a:r>
            <a:rPr lang="vi-VN" sz="1000" b="0" i="1" baseline="0">
              <a:solidFill>
                <a:sysClr val="windowText" lastClr="000000"/>
              </a:solidFill>
              <a:effectLst/>
              <a:latin typeface="Calibri" panose="020F0502020204030204" pitchFamily="34" charset="0"/>
              <a:ea typeface="+mn-ea"/>
              <a:cs typeface="Calibri" panose="020F0502020204030204" pitchFamily="34" charset="0"/>
            </a:rPr>
            <a:t>Chương Xã hội</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Đánh giá và </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Giải quyết/Xử lý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(lao động trẻ em, lao động cưỡng bức, phân biệt đối xử, bạo lực và quấy rối tại nơi làm việc), bình đẳng giới, nhà ở và điều kiện sống</a:t>
          </a:r>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r>
            <a:rPr lang="en-US" sz="1000" b="0" i="0" baseline="0">
              <a:solidFill>
                <a:sysClr val="windowText" lastClr="000000"/>
              </a:solidFill>
              <a:effectLst/>
              <a:latin typeface="Calibri" panose="020F0502020204030204" pitchFamily="34" charset="0"/>
              <a:ea typeface="+mn-ea"/>
              <a:cs typeface="Calibri" panose="020F0502020204030204" pitchFamily="34" charset="0"/>
            </a:rPr>
            <a:t>- </a:t>
          </a:r>
          <a:r>
            <a:rPr lang="vi-VN" sz="1000" b="0" i="1" baseline="0">
              <a:solidFill>
                <a:sysClr val="windowText" lastClr="000000"/>
              </a:solidFill>
              <a:effectLst/>
              <a:latin typeface="Calibri" panose="020F0502020204030204" pitchFamily="34" charset="0"/>
              <a:ea typeface="+mn-ea"/>
              <a:cs typeface="Calibri" panose="020F0502020204030204" pitchFamily="34" charset="0"/>
            </a:rPr>
            <a:t>Môi trường</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Đánh giá các </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K</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hu vực có </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g</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iá trị bảo tồn cao, bảo tồn và tăng cường các hệ sinh thái tự nhiên và thảm thực vật, biến đổi khí hậu</a:t>
          </a:r>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r>
            <a:rPr lang="vi-VN" sz="1000" b="0" i="0" baseline="0">
              <a:solidFill>
                <a:sysClr val="windowText" lastClr="000000"/>
              </a:solidFill>
              <a:effectLst/>
              <a:latin typeface="Calibri" panose="020F0502020204030204" pitchFamily="34" charset="0"/>
              <a:ea typeface="+mn-ea"/>
              <a:cs typeface="Calibri" panose="020F0502020204030204" pitchFamily="34" charset="0"/>
            </a:rPr>
            <a:t>Đối với mỗi chủ đề, một số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câu hỏi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hạn chế được đặt ra</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 để</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trả lời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Có</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hoặc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Không</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Tùy thuộc vào câu trả lời,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các biện pháp giảm thiểu rủi ro được đề xuất</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sẽ xuất hiện trong ô tiếp theo trên hàng.</a:t>
          </a:r>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endParaRPr lang="en-US" sz="1000">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sz="1000" b="1" i="0" baseline="0">
              <a:solidFill>
                <a:sysClr val="windowText" lastClr="000000"/>
              </a:solidFill>
              <a:effectLst/>
              <a:latin typeface="Calibri" panose="020F0502020204030204" pitchFamily="34" charset="0"/>
              <a:ea typeface="+mn-ea"/>
              <a:cs typeface="Calibri" panose="020F0502020204030204" pitchFamily="34" charset="0"/>
            </a:rPr>
            <a:t>Sử dụng Công cụ Đánh giá Rủi ro</a:t>
          </a:r>
          <a:endParaRPr lang="en-US" sz="1000" b="1"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r>
            <a:rPr lang="vi-VN" sz="1000" b="0" i="0" baseline="0">
              <a:solidFill>
                <a:sysClr val="windowText" lastClr="000000"/>
              </a:solidFill>
              <a:effectLst/>
              <a:latin typeface="Calibri" panose="020F0502020204030204" pitchFamily="34" charset="0"/>
              <a:ea typeface="+mn-ea"/>
              <a:cs typeface="Calibri" panose="020F0502020204030204" pitchFamily="34" charset="0"/>
            </a:rPr>
            <a:t>Công cụ Đánh giá Rủi ro được sử dụng bởi ban quản lý của một nhóm hoặc một trang trại riêng lẻ để xác định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các biện pháp cần thực hiện để giảm thiểu các rủi ro đã xác định.</a:t>
          </a:r>
          <a:endParaRPr lang="en-US" sz="1000" b="1"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vi-VN" sz="1000">
              <a:effectLst/>
              <a:latin typeface="Calibri" panose="020F0502020204030204" pitchFamily="34" charset="0"/>
              <a:cs typeface="Calibri" panose="020F0502020204030204" pitchFamily="34" charset="0"/>
            </a:rPr>
            <a:t>Kết quả của Đánh giá rủi ro là một danh sách các biện pháp</a:t>
          </a:r>
          <a:r>
            <a:rPr lang="en-US" sz="1000">
              <a:effectLst/>
              <a:latin typeface="Calibri" panose="020F0502020204030204" pitchFamily="34" charset="0"/>
              <a:cs typeface="Calibri" panose="020F0502020204030204" pitchFamily="34" charset="0"/>
            </a:rPr>
            <a:t> sẽ</a:t>
          </a:r>
          <a:r>
            <a:rPr lang="vi-VN" sz="1000">
              <a:effectLst/>
              <a:latin typeface="Calibri" panose="020F0502020204030204" pitchFamily="34" charset="0"/>
              <a:cs typeface="Calibri" panose="020F0502020204030204" pitchFamily="34" charset="0"/>
            </a:rPr>
            <a:t> được đưa vào </a:t>
          </a:r>
          <a:r>
            <a:rPr lang="vi-VN" sz="1000" b="1">
              <a:effectLst/>
              <a:latin typeface="Calibri" panose="020F0502020204030204" pitchFamily="34" charset="0"/>
              <a:cs typeface="Calibri" panose="020F0502020204030204" pitchFamily="34" charset="0"/>
            </a:rPr>
            <a:t>kế hoạch quản lý</a:t>
          </a:r>
          <a:r>
            <a:rPr lang="vi-VN" sz="1000">
              <a:effectLst/>
              <a:latin typeface="Calibri" panose="020F0502020204030204" pitchFamily="34" charset="0"/>
              <a:cs typeface="Calibri" panose="020F0502020204030204" pitchFamily="34" charset="0"/>
            </a:rPr>
            <a:t>. Kết quả từ đánh giá rủi ro cơ bản sẽ được đưa vào kế hoạch quản lý từ năm đầu tiên và được cập nhật hàng năm dựa trên: 1. tiến độ thể hiện thông qua giám sát và 2. kết quả cập nhật khi đánh giá rủi ro được </a:t>
          </a:r>
          <a:r>
            <a:rPr lang="en-US" sz="1000">
              <a:effectLst/>
              <a:latin typeface="Calibri" panose="020F0502020204030204" pitchFamily="34" charset="0"/>
              <a:cs typeface="Calibri" panose="020F0502020204030204" pitchFamily="34" charset="0"/>
            </a:rPr>
            <a:t>lặp</a:t>
          </a:r>
          <a:r>
            <a:rPr lang="en-US" sz="1000" baseline="0">
              <a:effectLst/>
              <a:latin typeface="Calibri" panose="020F0502020204030204" pitchFamily="34" charset="0"/>
              <a:cs typeface="Calibri" panose="020F0502020204030204" pitchFamily="34" charset="0"/>
            </a:rPr>
            <a:t> lại</a:t>
          </a:r>
          <a:r>
            <a:rPr lang="vi-VN" sz="1000">
              <a:effectLst/>
              <a:latin typeface="Calibri" panose="020F0502020204030204" pitchFamily="34" charset="0"/>
              <a:cs typeface="Calibri" panose="020F0502020204030204" pitchFamily="34" charset="0"/>
            </a:rPr>
            <a:t> 3 năm một lần. Việc đánh giá rủi ro chuyên sâu sẽ hướng dẫn các biện pháp thực hiện từ năm 1 trở đi.</a:t>
          </a:r>
          <a:endParaRPr lang="en-NL" sz="1000">
            <a:effectLst/>
            <a:latin typeface="Calibri" panose="020F0502020204030204" pitchFamily="34" charset="0"/>
            <a:cs typeface="Calibri" panose="020F0502020204030204" pitchFamily="34" charset="0"/>
          </a:endParaRPr>
        </a:p>
        <a:p>
          <a:pPr rtl="0" eaLnBrk="1" fontAlgn="auto" latinLnBrk="0" hangingPunct="1"/>
          <a:endParaRPr lang="en-US" sz="1000">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en-US" sz="1000" b="0" i="0" baseline="0">
              <a:solidFill>
                <a:sysClr val="windowText" lastClr="000000"/>
              </a:solidFill>
              <a:effectLst/>
              <a:latin typeface="Calibri" panose="020F0502020204030204" pitchFamily="34" charset="0"/>
              <a:ea typeface="+mn-ea"/>
              <a:cs typeface="Calibri" panose="020F0502020204030204" pitchFamily="34" charset="0"/>
            </a:rPr>
            <a:t>Việc t</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hực hiện các biện pháp giảm thiểu đối với từng rủi ro đã xác định là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bắt buộc</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Rainforest Alliance khuyến nghị mạnh mẽ các biện pháp giảm thiểu được đề xuất, nhưng với sự linh hoạt đối với các biện pháp giảm thiểu khác nếu những biện pháp này được coi là hiệu quả hơn trong bối cảnh cụ thể của </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Đơn vị Sở hữu</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chứng nhận. Nếu </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Đơn vị Sở hữu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chứng nhận quyết định thực hiện các biện pháp khác nhau, họ cần phải chứng minh</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 được</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điều này và đưa chúng vào Kế hoạch Quản lý.</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 </a:t>
          </a:r>
        </a:p>
        <a:p>
          <a:pPr rtl="0" eaLnBrk="1" fontAlgn="auto" latinLnBrk="0" hangingPunct="1"/>
          <a:endParaRPr lang="en-US" sz="1000">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sz="1000" b="1" i="0" baseline="0">
              <a:solidFill>
                <a:sysClr val="windowText" lastClr="000000"/>
              </a:solidFill>
              <a:effectLst/>
              <a:latin typeface="Calibri" panose="020F0502020204030204" pitchFamily="34" charset="0"/>
              <a:ea typeface="+mn-ea"/>
              <a:cs typeface="Calibri" panose="020F0502020204030204" pitchFamily="34" charset="0"/>
            </a:rPr>
            <a:t>Đánh giá</a:t>
          </a:r>
          <a:r>
            <a:rPr lang="en-US" sz="1000" b="1" i="0" baseline="0">
              <a:solidFill>
                <a:sysClr val="windowText" lastClr="000000"/>
              </a:solidFill>
              <a:effectLst/>
              <a:latin typeface="Calibri" panose="020F0502020204030204" pitchFamily="34" charset="0"/>
              <a:ea typeface="+mn-ea"/>
              <a:cs typeface="Calibri" panose="020F0502020204030204" pitchFamily="34" charset="0"/>
            </a:rPr>
            <a:t> viên</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/Thanh tra viên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sẽ kiểm tra xem Đánh giá rủi ro đã được thực hiện hay chưa và các biện pháp có được đưa vào kế hoạch quản lý và được thực hiện hay không.</a:t>
          </a:r>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r>
            <a:rPr lang="vi-VN" sz="1000" b="0" i="0" baseline="0">
              <a:solidFill>
                <a:schemeClr val="dk1"/>
              </a:solidFill>
              <a:effectLst/>
              <a:latin typeface="Calibri" panose="020F0502020204030204" pitchFamily="34" charset="0"/>
              <a:ea typeface="+mn-ea"/>
              <a:cs typeface="Calibri" panose="020F0502020204030204" pitchFamily="34" charset="0"/>
            </a:rPr>
            <a:t>Rainforest Alliance</a:t>
          </a:r>
          <a:r>
            <a:rPr lang="en-US" sz="1000" b="0" i="0" baseline="0">
              <a:solidFill>
                <a:schemeClr val="dk1"/>
              </a:solidFill>
              <a:effectLst/>
              <a:latin typeface="Calibri" panose="020F0502020204030204" pitchFamily="34" charset="0"/>
              <a:ea typeface="+mn-ea"/>
              <a:cs typeface="Calibri" panose="020F0502020204030204" pitchFamily="34" charset="0"/>
            </a:rPr>
            <a:t> sẽ không chia sẻ </a:t>
          </a:r>
          <a:r>
            <a:rPr lang="vi-VN" sz="1000" b="1" i="0" baseline="0">
              <a:solidFill>
                <a:sysClr val="windowText" lastClr="000000"/>
              </a:solidFill>
              <a:effectLst/>
              <a:latin typeface="Calibri" panose="020F0502020204030204" pitchFamily="34" charset="0"/>
              <a:ea typeface="+mn-ea"/>
              <a:cs typeface="Calibri" panose="020F0502020204030204" pitchFamily="34" charset="0"/>
            </a:rPr>
            <a:t>Dữ liệu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đánh giá rủi ro ra bên ngoài. Rainforest Alliance có thể sử dụng dữ liệu công cụ đánh giá rủi ro ở mức tổng hợp </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 nghĩa là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không xác định cá nhân </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Đơn vị Sở hữu C</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hứng </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nhận</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 </a:t>
          </a:r>
          <a:r>
            <a:rPr lang="en-US" sz="1000" b="0" i="0" baseline="0">
              <a:solidFill>
                <a:sysClr val="windowText" lastClr="000000"/>
              </a:solidFill>
              <a:effectLst/>
              <a:latin typeface="Calibri" panose="020F0502020204030204" pitchFamily="34" charset="0"/>
              <a:ea typeface="+mn-ea"/>
              <a:cs typeface="Calibri" panose="020F0502020204030204" pitchFamily="34" charset="0"/>
            </a:rPr>
            <a:t>- </a:t>
          </a:r>
          <a:r>
            <a:rPr lang="vi-VN" sz="1000" b="0" i="0" baseline="0">
              <a:solidFill>
                <a:sysClr val="windowText" lastClr="000000"/>
              </a:solidFill>
              <a:effectLst/>
              <a:latin typeface="Calibri" panose="020F0502020204030204" pitchFamily="34" charset="0"/>
              <a:ea typeface="+mn-ea"/>
              <a:cs typeface="Calibri" panose="020F0502020204030204" pitchFamily="34" charset="0"/>
            </a:rPr>
            <a:t>cho mục đích học tập, để thích ứng và cải tiến công cụ, ví dụ: bổ sung các biện pháp khuyến nghị.</a:t>
          </a:r>
          <a:endParaRPr lang="en-US" sz="1000" b="0" i="0" baseline="0">
            <a:solidFill>
              <a:sysClr val="windowText" lastClr="000000"/>
            </a:solidFill>
            <a:effectLst/>
            <a:latin typeface="Calibri" panose="020F0502020204030204" pitchFamily="34" charset="0"/>
            <a:ea typeface="+mn-ea"/>
            <a:cs typeface="Calibri" panose="020F0502020204030204" pitchFamily="34" charset="0"/>
          </a:endParaRPr>
        </a:p>
        <a:p>
          <a:pPr rtl="0" eaLnBrk="1" fontAlgn="auto" latinLnBrk="0" hangingPunct="1"/>
          <a:endParaRPr lang="en-US" sz="1000">
            <a:solidFill>
              <a:sysClr val="windowText" lastClr="000000"/>
            </a:solidFill>
            <a:effectLst/>
            <a:latin typeface="Calibri" panose="020F0502020204030204" pitchFamily="34" charset="0"/>
            <a:cs typeface="Calibri" panose="020F0502020204030204" pitchFamily="34" charset="0"/>
          </a:endParaRPr>
        </a:p>
        <a:p>
          <a:pPr rtl="0" fontAlgn="base"/>
          <a:endParaRPr lang="en-US" sz="1000" b="0" i="0">
            <a:solidFill>
              <a:sysClr val="windowText" lastClr="000000"/>
            </a:solidFill>
            <a:effectLst/>
            <a:latin typeface="Calibri" panose="020F0502020204030204" pitchFamily="34" charset="0"/>
            <a:ea typeface="+mn-ea"/>
            <a:cs typeface="Calibri" panose="020F0502020204030204" pitchFamily="34" charset="0"/>
          </a:endParaRPr>
        </a:p>
        <a:p>
          <a:pPr rtl="0" fontAlgn="base"/>
          <a:endParaRPr lang="en-US" sz="1100" b="0" i="0">
            <a:solidFill>
              <a:sysClr val="windowText" lastClr="000000"/>
            </a:solidFill>
            <a:effectLst/>
            <a:latin typeface="Calibri" panose="020F0502020204030204" pitchFamily="34" charset="0"/>
            <a:ea typeface="+mn-ea"/>
            <a:cs typeface="Calibri" panose="020F0502020204030204" pitchFamily="34" charset="0"/>
          </a:endParaRPr>
        </a:p>
        <a:p>
          <a:pPr rtl="0" fontAlgn="base"/>
          <a:endParaRPr lang="en-US" sz="1100" b="0" i="0">
            <a:solidFill>
              <a:sysClr val="windowText" lastClr="000000"/>
            </a:solidFill>
            <a:effectLst/>
            <a:latin typeface="Calibri" panose="020F0502020204030204" pitchFamily="34" charset="0"/>
            <a:ea typeface="+mn-ea"/>
            <a:cs typeface="Calibri" panose="020F0502020204030204" pitchFamily="34" charset="0"/>
          </a:endParaRP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11</xdr:col>
      <xdr:colOff>0</xdr:colOff>
      <xdr:row>5</xdr:row>
      <xdr:rowOff>0</xdr:rowOff>
    </xdr:from>
    <xdr:to>
      <xdr:col>33</xdr:col>
      <xdr:colOff>6350</xdr:colOff>
      <xdr:row>6</xdr:row>
      <xdr:rowOff>177800</xdr:rowOff>
    </xdr:to>
    <xdr:sp macro="" textlink="">
      <xdr:nvSpPr>
        <xdr:cNvPr id="2" name="Group Box 37" hidden="1">
          <a:extLst>
            <a:ext uri="{63B3BB69-23CF-44E3-9099-C40C66FF867C}">
              <a14:compatExt xmlns:a14="http://schemas.microsoft.com/office/drawing/2010/main" spid="_x0000_s2085"/>
            </a:ext>
            <a:ext uri="{FF2B5EF4-FFF2-40B4-BE49-F238E27FC236}">
              <a16:creationId xmlns:a16="http://schemas.microsoft.com/office/drawing/2014/main" id="{86A76B7C-F267-422E-A333-FC0BE7717821}"/>
            </a:ext>
            <a:ext uri="{147F2762-F138-4A5C-976F-8EAC2B608ADB}">
              <a16:predDERef xmlns:a16="http://schemas.microsoft.com/office/drawing/2014/main" pred="{00000000-0008-0000-0200-000024080000}"/>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33</xdr:col>
      <xdr:colOff>6350</xdr:colOff>
      <xdr:row>6</xdr:row>
      <xdr:rowOff>177800</xdr:rowOff>
    </xdr:to>
    <xdr:sp macro="" textlink="">
      <xdr:nvSpPr>
        <xdr:cNvPr id="3" name="Group Box 42" hidden="1">
          <a:extLst>
            <a:ext uri="{63B3BB69-23CF-44E3-9099-C40C66FF867C}">
              <a14:compatExt xmlns:a14="http://schemas.microsoft.com/office/drawing/2010/main" spid="_x0000_s2090"/>
            </a:ext>
            <a:ext uri="{FF2B5EF4-FFF2-40B4-BE49-F238E27FC236}">
              <a16:creationId xmlns:a16="http://schemas.microsoft.com/office/drawing/2014/main" id="{9D91A364-FAB1-434D-9A86-F0FC87BFCC08}"/>
            </a:ext>
            <a:ext uri="{147F2762-F138-4A5C-976F-8EAC2B608ADB}">
              <a16:predDERef xmlns:a16="http://schemas.microsoft.com/office/drawing/2014/main" pred="{86A76B7C-F267-422E-A333-FC0BE7717821}"/>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4" name="Option Button 51" hidden="1">
          <a:extLst>
            <a:ext uri="{63B3BB69-23CF-44E3-9099-C40C66FF867C}">
              <a14:compatExt xmlns:a14="http://schemas.microsoft.com/office/drawing/2010/main" spid="_x0000_s2099"/>
            </a:ext>
            <a:ext uri="{FF2B5EF4-FFF2-40B4-BE49-F238E27FC236}">
              <a16:creationId xmlns:a16="http://schemas.microsoft.com/office/drawing/2014/main" id="{B215CD7F-1766-4334-8C6F-EE965ED7E7C5}"/>
            </a:ext>
            <a:ext uri="{147F2762-F138-4A5C-976F-8EAC2B608ADB}">
              <a16:predDERef xmlns:a16="http://schemas.microsoft.com/office/drawing/2014/main" pred="{9D91A364-FAB1-434D-9A86-F0FC87BFCC08}"/>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5" name="Option Button 52" hidden="1">
          <a:extLst>
            <a:ext uri="{63B3BB69-23CF-44E3-9099-C40C66FF867C}">
              <a14:compatExt xmlns:a14="http://schemas.microsoft.com/office/drawing/2010/main" spid="_x0000_s2100"/>
            </a:ext>
            <a:ext uri="{FF2B5EF4-FFF2-40B4-BE49-F238E27FC236}">
              <a16:creationId xmlns:a16="http://schemas.microsoft.com/office/drawing/2014/main" id="{E1A2AC2C-0324-44BC-8F7B-D2A02AF6D68B}"/>
            </a:ext>
            <a:ext uri="{147F2762-F138-4A5C-976F-8EAC2B608ADB}">
              <a16:predDERef xmlns:a16="http://schemas.microsoft.com/office/drawing/2014/main" pred="{B215CD7F-1766-4334-8C6F-EE965ED7E7C5}"/>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6" name="Option Button 53" hidden="1">
          <a:extLst>
            <a:ext uri="{63B3BB69-23CF-44E3-9099-C40C66FF867C}">
              <a14:compatExt xmlns:a14="http://schemas.microsoft.com/office/drawing/2010/main" spid="_x0000_s2101"/>
            </a:ext>
            <a:ext uri="{FF2B5EF4-FFF2-40B4-BE49-F238E27FC236}">
              <a16:creationId xmlns:a16="http://schemas.microsoft.com/office/drawing/2014/main" id="{913E1879-6D5D-4427-B79E-AAB04D14D2EF}"/>
            </a:ext>
            <a:ext uri="{147F2762-F138-4A5C-976F-8EAC2B608ADB}">
              <a16:predDERef xmlns:a16="http://schemas.microsoft.com/office/drawing/2014/main" pred="{E1A2AC2C-0324-44BC-8F7B-D2A02AF6D68B}"/>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7" name="Option Button 54" hidden="1">
          <a:extLst>
            <a:ext uri="{63B3BB69-23CF-44E3-9099-C40C66FF867C}">
              <a14:compatExt xmlns:a14="http://schemas.microsoft.com/office/drawing/2010/main" spid="_x0000_s2102"/>
            </a:ext>
            <a:ext uri="{FF2B5EF4-FFF2-40B4-BE49-F238E27FC236}">
              <a16:creationId xmlns:a16="http://schemas.microsoft.com/office/drawing/2014/main" id="{1AD26929-CA2B-4C6A-BB8B-DB840F73B6E3}"/>
            </a:ext>
            <a:ext uri="{147F2762-F138-4A5C-976F-8EAC2B608ADB}">
              <a16:predDERef xmlns:a16="http://schemas.microsoft.com/office/drawing/2014/main" pred="{913E1879-6D5D-4427-B79E-AAB04D14D2EF}"/>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8" name="Option Button 59" hidden="1">
          <a:extLst>
            <a:ext uri="{63B3BB69-23CF-44E3-9099-C40C66FF867C}">
              <a14:compatExt xmlns:a14="http://schemas.microsoft.com/office/drawing/2010/main" spid="_x0000_s2107"/>
            </a:ext>
            <a:ext uri="{FF2B5EF4-FFF2-40B4-BE49-F238E27FC236}">
              <a16:creationId xmlns:a16="http://schemas.microsoft.com/office/drawing/2014/main" id="{BDEE6BE6-DCD0-4362-AD6F-79B35C38856D}"/>
            </a:ext>
            <a:ext uri="{147F2762-F138-4A5C-976F-8EAC2B608ADB}">
              <a16:predDERef xmlns:a16="http://schemas.microsoft.com/office/drawing/2014/main" pred="{1AD26929-CA2B-4C6A-BB8B-DB840F73B6E3}"/>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9" name="Option Button 60" hidden="1">
          <a:extLst>
            <a:ext uri="{63B3BB69-23CF-44E3-9099-C40C66FF867C}">
              <a14:compatExt xmlns:a14="http://schemas.microsoft.com/office/drawing/2010/main" spid="_x0000_s2108"/>
            </a:ext>
            <a:ext uri="{FF2B5EF4-FFF2-40B4-BE49-F238E27FC236}">
              <a16:creationId xmlns:a16="http://schemas.microsoft.com/office/drawing/2014/main" id="{529BA80F-BABA-4871-88FB-F2B1863D6CE2}"/>
            </a:ext>
            <a:ext uri="{147F2762-F138-4A5C-976F-8EAC2B608ADB}">
              <a16:predDERef xmlns:a16="http://schemas.microsoft.com/office/drawing/2014/main" pred="{BDEE6BE6-DCD0-4362-AD6F-79B35C38856D}"/>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0" name="Option Button 61" hidden="1">
          <a:extLst>
            <a:ext uri="{63B3BB69-23CF-44E3-9099-C40C66FF867C}">
              <a14:compatExt xmlns:a14="http://schemas.microsoft.com/office/drawing/2010/main" spid="_x0000_s2109"/>
            </a:ext>
            <a:ext uri="{FF2B5EF4-FFF2-40B4-BE49-F238E27FC236}">
              <a16:creationId xmlns:a16="http://schemas.microsoft.com/office/drawing/2014/main" id="{D86556EC-0FA9-4D77-9B32-8BEFBBA97FB9}"/>
            </a:ext>
            <a:ext uri="{147F2762-F138-4A5C-976F-8EAC2B608ADB}">
              <a16:predDERef xmlns:a16="http://schemas.microsoft.com/office/drawing/2014/main" pred="{529BA80F-BABA-4871-88FB-F2B1863D6CE2}"/>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1" name="Option Button 62" hidden="1">
          <a:extLst>
            <a:ext uri="{63B3BB69-23CF-44E3-9099-C40C66FF867C}">
              <a14:compatExt xmlns:a14="http://schemas.microsoft.com/office/drawing/2010/main" spid="_x0000_s2110"/>
            </a:ext>
            <a:ext uri="{FF2B5EF4-FFF2-40B4-BE49-F238E27FC236}">
              <a16:creationId xmlns:a16="http://schemas.microsoft.com/office/drawing/2014/main" id="{E7BC57DE-9C1B-443C-887D-5A87F04E6EE9}"/>
            </a:ext>
            <a:ext uri="{147F2762-F138-4A5C-976F-8EAC2B608ADB}">
              <a16:predDERef xmlns:a16="http://schemas.microsoft.com/office/drawing/2014/main" pred="{D86556EC-0FA9-4D77-9B32-8BEFBBA97FB9}"/>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33</xdr:col>
      <xdr:colOff>6350</xdr:colOff>
      <xdr:row>6</xdr:row>
      <xdr:rowOff>177800</xdr:rowOff>
    </xdr:to>
    <xdr:sp macro="" textlink="">
      <xdr:nvSpPr>
        <xdr:cNvPr id="12" name="Group Box 37" hidden="1">
          <a:extLst>
            <a:ext uri="{63B3BB69-23CF-44E3-9099-C40C66FF867C}">
              <a14:compatExt xmlns:a14="http://schemas.microsoft.com/office/drawing/2010/main" spid="_x0000_s2085"/>
            </a:ext>
            <a:ext uri="{FF2B5EF4-FFF2-40B4-BE49-F238E27FC236}">
              <a16:creationId xmlns:a16="http://schemas.microsoft.com/office/drawing/2014/main" id="{3C7EB420-0F81-406E-AA6C-DF17E1BD6125}"/>
            </a:ext>
            <a:ext uri="{147F2762-F138-4A5C-976F-8EAC2B608ADB}">
              <a16:predDERef xmlns:a16="http://schemas.microsoft.com/office/drawing/2014/main" pred="{E7BC57DE-9C1B-443C-887D-5A87F04E6EE9}"/>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33</xdr:col>
      <xdr:colOff>6350</xdr:colOff>
      <xdr:row>6</xdr:row>
      <xdr:rowOff>177800</xdr:rowOff>
    </xdr:to>
    <xdr:sp macro="" textlink="">
      <xdr:nvSpPr>
        <xdr:cNvPr id="13" name="Group Box 42" hidden="1">
          <a:extLst>
            <a:ext uri="{63B3BB69-23CF-44E3-9099-C40C66FF867C}">
              <a14:compatExt xmlns:a14="http://schemas.microsoft.com/office/drawing/2010/main" spid="_x0000_s2090"/>
            </a:ext>
            <a:ext uri="{FF2B5EF4-FFF2-40B4-BE49-F238E27FC236}">
              <a16:creationId xmlns:a16="http://schemas.microsoft.com/office/drawing/2014/main" id="{5D510BF0-83DC-4BE8-94C6-AF4E4230F5F5}"/>
            </a:ext>
            <a:ext uri="{147F2762-F138-4A5C-976F-8EAC2B608ADB}">
              <a16:predDERef xmlns:a16="http://schemas.microsoft.com/office/drawing/2014/main" pred="{3C7EB420-0F81-406E-AA6C-DF17E1BD6125}"/>
            </a:ext>
          </a:extLst>
        </xdr:cNvPr>
        <xdr:cNvSpPr/>
      </xdr:nvSpPr>
      <xdr:spPr bwMode="auto">
        <a:xfrm>
          <a:off x="18440400" y="8534400"/>
          <a:ext cx="13420725" cy="38100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4" name="Option Button 51" hidden="1">
          <a:extLst>
            <a:ext uri="{63B3BB69-23CF-44E3-9099-C40C66FF867C}">
              <a14:compatExt xmlns:a14="http://schemas.microsoft.com/office/drawing/2010/main" spid="_x0000_s2099"/>
            </a:ext>
            <a:ext uri="{FF2B5EF4-FFF2-40B4-BE49-F238E27FC236}">
              <a16:creationId xmlns:a16="http://schemas.microsoft.com/office/drawing/2014/main" id="{B8CC3D6E-5290-4418-9FFC-F6EEABDC0382}"/>
            </a:ext>
            <a:ext uri="{147F2762-F138-4A5C-976F-8EAC2B608ADB}">
              <a16:predDERef xmlns:a16="http://schemas.microsoft.com/office/drawing/2014/main" pred="{5D510BF0-83DC-4BE8-94C6-AF4E4230F5F5}"/>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5" name="Option Button 52" hidden="1">
          <a:extLst>
            <a:ext uri="{63B3BB69-23CF-44E3-9099-C40C66FF867C}">
              <a14:compatExt xmlns:a14="http://schemas.microsoft.com/office/drawing/2010/main" spid="_x0000_s2100"/>
            </a:ext>
            <a:ext uri="{FF2B5EF4-FFF2-40B4-BE49-F238E27FC236}">
              <a16:creationId xmlns:a16="http://schemas.microsoft.com/office/drawing/2014/main" id="{EC7DF95E-402A-453E-B26E-D97B1D092968}"/>
            </a:ext>
            <a:ext uri="{147F2762-F138-4A5C-976F-8EAC2B608ADB}">
              <a16:predDERef xmlns:a16="http://schemas.microsoft.com/office/drawing/2014/main" pred="{B8CC3D6E-5290-4418-9FFC-F6EEABDC0382}"/>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6" name="Option Button 53" hidden="1">
          <a:extLst>
            <a:ext uri="{63B3BB69-23CF-44E3-9099-C40C66FF867C}">
              <a14:compatExt xmlns:a14="http://schemas.microsoft.com/office/drawing/2010/main" spid="_x0000_s2101"/>
            </a:ext>
            <a:ext uri="{FF2B5EF4-FFF2-40B4-BE49-F238E27FC236}">
              <a16:creationId xmlns:a16="http://schemas.microsoft.com/office/drawing/2014/main" id="{5DD9AA35-BC46-495B-B656-5A7652A35F36}"/>
            </a:ext>
            <a:ext uri="{147F2762-F138-4A5C-976F-8EAC2B608ADB}">
              <a16:predDERef xmlns:a16="http://schemas.microsoft.com/office/drawing/2014/main" pred="{EC7DF95E-402A-453E-B26E-D97B1D092968}"/>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7" name="Option Button 54" hidden="1">
          <a:extLst>
            <a:ext uri="{63B3BB69-23CF-44E3-9099-C40C66FF867C}">
              <a14:compatExt xmlns:a14="http://schemas.microsoft.com/office/drawing/2010/main" spid="_x0000_s2102"/>
            </a:ext>
            <a:ext uri="{FF2B5EF4-FFF2-40B4-BE49-F238E27FC236}">
              <a16:creationId xmlns:a16="http://schemas.microsoft.com/office/drawing/2014/main" id="{F684A365-7B1E-42A2-8C58-9184BE9A5802}"/>
            </a:ext>
            <a:ext uri="{147F2762-F138-4A5C-976F-8EAC2B608ADB}">
              <a16:predDERef xmlns:a16="http://schemas.microsoft.com/office/drawing/2014/main" pred="{5DD9AA35-BC46-495B-B656-5A7652A35F36}"/>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8" name="Option Button 59" hidden="1">
          <a:extLst>
            <a:ext uri="{63B3BB69-23CF-44E3-9099-C40C66FF867C}">
              <a14:compatExt xmlns:a14="http://schemas.microsoft.com/office/drawing/2010/main" spid="_x0000_s2107"/>
            </a:ext>
            <a:ext uri="{FF2B5EF4-FFF2-40B4-BE49-F238E27FC236}">
              <a16:creationId xmlns:a16="http://schemas.microsoft.com/office/drawing/2014/main" id="{02848A43-B8FB-4337-BF77-968FBE418CCF}"/>
            </a:ext>
            <a:ext uri="{147F2762-F138-4A5C-976F-8EAC2B608ADB}">
              <a16:predDERef xmlns:a16="http://schemas.microsoft.com/office/drawing/2014/main" pred="{F684A365-7B1E-42A2-8C58-9184BE9A5802}"/>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19" name="Option Button 60" hidden="1">
          <a:extLst>
            <a:ext uri="{63B3BB69-23CF-44E3-9099-C40C66FF867C}">
              <a14:compatExt xmlns:a14="http://schemas.microsoft.com/office/drawing/2010/main" spid="_x0000_s2108"/>
            </a:ext>
            <a:ext uri="{FF2B5EF4-FFF2-40B4-BE49-F238E27FC236}">
              <a16:creationId xmlns:a16="http://schemas.microsoft.com/office/drawing/2014/main" id="{67195904-95A1-4411-9F8C-9F43E3D059CA}"/>
            </a:ext>
            <a:ext uri="{147F2762-F138-4A5C-976F-8EAC2B608ADB}">
              <a16:predDERef xmlns:a16="http://schemas.microsoft.com/office/drawing/2014/main" pred="{02848A43-B8FB-4337-BF77-968FBE418CCF}"/>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20" name="Option Button 61" hidden="1">
          <a:extLst>
            <a:ext uri="{63B3BB69-23CF-44E3-9099-C40C66FF867C}">
              <a14:compatExt xmlns:a14="http://schemas.microsoft.com/office/drawing/2010/main" spid="_x0000_s2109"/>
            </a:ext>
            <a:ext uri="{FF2B5EF4-FFF2-40B4-BE49-F238E27FC236}">
              <a16:creationId xmlns:a16="http://schemas.microsoft.com/office/drawing/2014/main" id="{19242683-BA86-4981-98E8-7D2CAFE311FC}"/>
            </a:ext>
            <a:ext uri="{147F2762-F138-4A5C-976F-8EAC2B608ADB}">
              <a16:predDERef xmlns:a16="http://schemas.microsoft.com/office/drawing/2014/main" pred="{67195904-95A1-4411-9F8C-9F43E3D059CA}"/>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0</xdr:colOff>
      <xdr:row>5</xdr:row>
      <xdr:rowOff>0</xdr:rowOff>
    </xdr:from>
    <xdr:to>
      <xdr:col>12</xdr:col>
      <xdr:colOff>438150</xdr:colOff>
      <xdr:row>6</xdr:row>
      <xdr:rowOff>6350</xdr:rowOff>
    </xdr:to>
    <xdr:sp macro="" textlink="">
      <xdr:nvSpPr>
        <xdr:cNvPr id="21" name="Option Button 62" hidden="1">
          <a:extLst>
            <a:ext uri="{63B3BB69-23CF-44E3-9099-C40C66FF867C}">
              <a14:compatExt xmlns:a14="http://schemas.microsoft.com/office/drawing/2010/main" spid="_x0000_s2110"/>
            </a:ext>
            <a:ext uri="{FF2B5EF4-FFF2-40B4-BE49-F238E27FC236}">
              <a16:creationId xmlns:a16="http://schemas.microsoft.com/office/drawing/2014/main" id="{5DCF7D84-F6FD-463B-BEB5-BF2CEBCFA82C}"/>
            </a:ext>
            <a:ext uri="{147F2762-F138-4A5C-976F-8EAC2B608ADB}">
              <a16:predDERef xmlns:a16="http://schemas.microsoft.com/office/drawing/2014/main" pred="{19242683-BA86-4981-98E8-7D2CAFE311FC}"/>
            </a:ext>
          </a:extLst>
        </xdr:cNvPr>
        <xdr:cNvSpPr/>
      </xdr:nvSpPr>
      <xdr:spPr bwMode="auto">
        <a:xfrm>
          <a:off x="18440400" y="8534400"/>
          <a:ext cx="10477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57150</xdr:colOff>
      <xdr:row>9</xdr:row>
      <xdr:rowOff>28575</xdr:rowOff>
    </xdr:from>
    <xdr:to>
      <xdr:col>12</xdr:col>
      <xdr:colOff>19050</xdr:colOff>
      <xdr:row>11</xdr:row>
      <xdr:rowOff>28575</xdr:rowOff>
    </xdr:to>
    <xdr:sp macro="" textlink="">
      <xdr:nvSpPr>
        <xdr:cNvPr id="10241" name="Group Box 1" hidden="1">
          <a:extLst>
            <a:ext uri="{63B3BB69-23CF-44E3-9099-C40C66FF867C}">
              <a14:compatExt xmlns:a14="http://schemas.microsoft.com/office/drawing/2010/main" spid="_x0000_s10241"/>
            </a:ext>
            <a:ext uri="{FF2B5EF4-FFF2-40B4-BE49-F238E27FC236}">
              <a16:creationId xmlns:a16="http://schemas.microsoft.com/office/drawing/2014/main" id="{3B1F81D5-52A9-477B-8B5F-636083B8CCDD}"/>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8</xdr:row>
      <xdr:rowOff>0</xdr:rowOff>
    </xdr:from>
    <xdr:to>
      <xdr:col>8</xdr:col>
      <xdr:colOff>2609850</xdr:colOff>
      <xdr:row>8</xdr:row>
      <xdr:rowOff>0</xdr:rowOff>
    </xdr:to>
    <xdr:sp macro="" textlink="">
      <xdr:nvSpPr>
        <xdr:cNvPr id="10242" name="Option Button 2" hidden="1">
          <a:extLst>
            <a:ext uri="{63B3BB69-23CF-44E3-9099-C40C66FF867C}">
              <a14:compatExt xmlns:a14="http://schemas.microsoft.com/office/drawing/2010/main" spid="_x0000_s10242"/>
            </a:ext>
            <a:ext uri="{FF2B5EF4-FFF2-40B4-BE49-F238E27FC236}">
              <a16:creationId xmlns:a16="http://schemas.microsoft.com/office/drawing/2014/main" id="{572AF643-F6B3-4ECC-A30F-7EF8884C73F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8</xdr:row>
      <xdr:rowOff>0</xdr:rowOff>
    </xdr:from>
    <xdr:to>
      <xdr:col>9</xdr:col>
      <xdr:colOff>2667000</xdr:colOff>
      <xdr:row>8</xdr:row>
      <xdr:rowOff>0</xdr:rowOff>
    </xdr:to>
    <xdr:sp macro="" textlink="">
      <xdr:nvSpPr>
        <xdr:cNvPr id="10243" name="Option Button 3" hidden="1">
          <a:extLst>
            <a:ext uri="{63B3BB69-23CF-44E3-9099-C40C66FF867C}">
              <a14:compatExt xmlns:a14="http://schemas.microsoft.com/office/drawing/2010/main" spid="_x0000_s10243"/>
            </a:ext>
            <a:ext uri="{FF2B5EF4-FFF2-40B4-BE49-F238E27FC236}">
              <a16:creationId xmlns:a16="http://schemas.microsoft.com/office/drawing/2014/main" id="{D05C6233-C386-43BE-A1F8-AD6EAB1CFFC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8</xdr:row>
      <xdr:rowOff>0</xdr:rowOff>
    </xdr:from>
    <xdr:to>
      <xdr:col>10</xdr:col>
      <xdr:colOff>2609850</xdr:colOff>
      <xdr:row>8</xdr:row>
      <xdr:rowOff>0</xdr:rowOff>
    </xdr:to>
    <xdr:sp macro="" textlink="">
      <xdr:nvSpPr>
        <xdr:cNvPr id="10244" name="Option Button 4" hidden="1">
          <a:extLst>
            <a:ext uri="{63B3BB69-23CF-44E3-9099-C40C66FF867C}">
              <a14:compatExt xmlns:a14="http://schemas.microsoft.com/office/drawing/2010/main" spid="_x0000_s10244"/>
            </a:ext>
            <a:ext uri="{FF2B5EF4-FFF2-40B4-BE49-F238E27FC236}">
              <a16:creationId xmlns:a16="http://schemas.microsoft.com/office/drawing/2014/main" id="{BDC580CF-3A28-4CA2-8987-22AECECB466B}"/>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8</xdr:row>
      <xdr:rowOff>0</xdr:rowOff>
    </xdr:from>
    <xdr:to>
      <xdr:col>11</xdr:col>
      <xdr:colOff>2686050</xdr:colOff>
      <xdr:row>8</xdr:row>
      <xdr:rowOff>0</xdr:rowOff>
    </xdr:to>
    <xdr:sp macro="" textlink="">
      <xdr:nvSpPr>
        <xdr:cNvPr id="10245" name="Option Button 5" hidden="1">
          <a:extLst>
            <a:ext uri="{63B3BB69-23CF-44E3-9099-C40C66FF867C}">
              <a14:compatExt xmlns:a14="http://schemas.microsoft.com/office/drawing/2010/main" spid="_x0000_s10245"/>
            </a:ext>
            <a:ext uri="{FF2B5EF4-FFF2-40B4-BE49-F238E27FC236}">
              <a16:creationId xmlns:a16="http://schemas.microsoft.com/office/drawing/2014/main" id="{4F2F5FCF-4C60-4A02-BADE-BEB3BC0EA55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12</xdr:row>
      <xdr:rowOff>0</xdr:rowOff>
    </xdr:from>
    <xdr:to>
      <xdr:col>12</xdr:col>
      <xdr:colOff>19050</xdr:colOff>
      <xdr:row>14</xdr:row>
      <xdr:rowOff>0</xdr:rowOff>
    </xdr:to>
    <xdr:sp macro="" textlink="">
      <xdr:nvSpPr>
        <xdr:cNvPr id="10246" name="Group Box 6" hidden="1">
          <a:extLst>
            <a:ext uri="{63B3BB69-23CF-44E3-9099-C40C66FF867C}">
              <a14:compatExt xmlns:a14="http://schemas.microsoft.com/office/drawing/2010/main" spid="_x0000_s10246"/>
            </a:ext>
            <a:ext uri="{FF2B5EF4-FFF2-40B4-BE49-F238E27FC236}">
              <a16:creationId xmlns:a16="http://schemas.microsoft.com/office/drawing/2014/main" id="{9086D6C4-5ED6-44B5-9A28-63D513FF42CD}"/>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57150</xdr:colOff>
      <xdr:row>12</xdr:row>
      <xdr:rowOff>0</xdr:rowOff>
    </xdr:from>
    <xdr:to>
      <xdr:col>12</xdr:col>
      <xdr:colOff>19050</xdr:colOff>
      <xdr:row>14</xdr:row>
      <xdr:rowOff>0</xdr:rowOff>
    </xdr:to>
    <xdr:sp macro="" textlink="">
      <xdr:nvSpPr>
        <xdr:cNvPr id="10247" name="Group Box 7" hidden="1">
          <a:extLst>
            <a:ext uri="{63B3BB69-23CF-44E3-9099-C40C66FF867C}">
              <a14:compatExt xmlns:a14="http://schemas.microsoft.com/office/drawing/2010/main" spid="_x0000_s10247"/>
            </a:ext>
            <a:ext uri="{FF2B5EF4-FFF2-40B4-BE49-F238E27FC236}">
              <a16:creationId xmlns:a16="http://schemas.microsoft.com/office/drawing/2014/main" id="{CBAE9903-95C9-4600-A689-5CD702A01356}"/>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12</xdr:row>
      <xdr:rowOff>0</xdr:rowOff>
    </xdr:from>
    <xdr:to>
      <xdr:col>8</xdr:col>
      <xdr:colOff>2609850</xdr:colOff>
      <xdr:row>13</xdr:row>
      <xdr:rowOff>19050</xdr:rowOff>
    </xdr:to>
    <xdr:sp macro="" textlink="">
      <xdr:nvSpPr>
        <xdr:cNvPr id="10248" name="Option Button 8" hidden="1">
          <a:extLst>
            <a:ext uri="{63B3BB69-23CF-44E3-9099-C40C66FF867C}">
              <a14:compatExt xmlns:a14="http://schemas.microsoft.com/office/drawing/2010/main" spid="_x0000_s10248"/>
            </a:ext>
            <a:ext uri="{FF2B5EF4-FFF2-40B4-BE49-F238E27FC236}">
              <a16:creationId xmlns:a16="http://schemas.microsoft.com/office/drawing/2014/main" id="{0BB9B81B-E7F8-4747-8A97-B9EC181F344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12</xdr:row>
      <xdr:rowOff>0</xdr:rowOff>
    </xdr:from>
    <xdr:to>
      <xdr:col>9</xdr:col>
      <xdr:colOff>2667000</xdr:colOff>
      <xdr:row>13</xdr:row>
      <xdr:rowOff>19050</xdr:rowOff>
    </xdr:to>
    <xdr:sp macro="" textlink="">
      <xdr:nvSpPr>
        <xdr:cNvPr id="10249" name="Option Button 9" hidden="1">
          <a:extLst>
            <a:ext uri="{63B3BB69-23CF-44E3-9099-C40C66FF867C}">
              <a14:compatExt xmlns:a14="http://schemas.microsoft.com/office/drawing/2010/main" spid="_x0000_s10249"/>
            </a:ext>
            <a:ext uri="{FF2B5EF4-FFF2-40B4-BE49-F238E27FC236}">
              <a16:creationId xmlns:a16="http://schemas.microsoft.com/office/drawing/2014/main" id="{5A881404-17E1-46E7-9B7D-BFED560751B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12</xdr:row>
      <xdr:rowOff>0</xdr:rowOff>
    </xdr:from>
    <xdr:to>
      <xdr:col>10</xdr:col>
      <xdr:colOff>2609850</xdr:colOff>
      <xdr:row>13</xdr:row>
      <xdr:rowOff>19050</xdr:rowOff>
    </xdr:to>
    <xdr:sp macro="" textlink="">
      <xdr:nvSpPr>
        <xdr:cNvPr id="10250" name="Option Button 10" hidden="1">
          <a:extLst>
            <a:ext uri="{63B3BB69-23CF-44E3-9099-C40C66FF867C}">
              <a14:compatExt xmlns:a14="http://schemas.microsoft.com/office/drawing/2010/main" spid="_x0000_s10250"/>
            </a:ext>
            <a:ext uri="{FF2B5EF4-FFF2-40B4-BE49-F238E27FC236}">
              <a16:creationId xmlns:a16="http://schemas.microsoft.com/office/drawing/2014/main" id="{076FE8BC-C102-4237-8DB6-1F64D58CD41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12</xdr:row>
      <xdr:rowOff>0</xdr:rowOff>
    </xdr:from>
    <xdr:to>
      <xdr:col>11</xdr:col>
      <xdr:colOff>2686050</xdr:colOff>
      <xdr:row>13</xdr:row>
      <xdr:rowOff>19050</xdr:rowOff>
    </xdr:to>
    <xdr:sp macro="" textlink="">
      <xdr:nvSpPr>
        <xdr:cNvPr id="10251" name="Option Button 11" hidden="1">
          <a:extLst>
            <a:ext uri="{63B3BB69-23CF-44E3-9099-C40C66FF867C}">
              <a14:compatExt xmlns:a14="http://schemas.microsoft.com/office/drawing/2010/main" spid="_x0000_s10251"/>
            </a:ext>
            <a:ext uri="{FF2B5EF4-FFF2-40B4-BE49-F238E27FC236}">
              <a16:creationId xmlns:a16="http://schemas.microsoft.com/office/drawing/2014/main" id="{98258075-F204-4C7F-A063-BA7ECB71AC8C}"/>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1562100</xdr:colOff>
      <xdr:row>12</xdr:row>
      <xdr:rowOff>0</xdr:rowOff>
    </xdr:from>
    <xdr:to>
      <xdr:col>8</xdr:col>
      <xdr:colOff>2609850</xdr:colOff>
      <xdr:row>13</xdr:row>
      <xdr:rowOff>19050</xdr:rowOff>
    </xdr:to>
    <xdr:sp macro="" textlink="">
      <xdr:nvSpPr>
        <xdr:cNvPr id="10252" name="Option Button 12" hidden="1">
          <a:extLst>
            <a:ext uri="{63B3BB69-23CF-44E3-9099-C40C66FF867C}">
              <a14:compatExt xmlns:a14="http://schemas.microsoft.com/office/drawing/2010/main" spid="_x0000_s10252"/>
            </a:ext>
            <a:ext uri="{FF2B5EF4-FFF2-40B4-BE49-F238E27FC236}">
              <a16:creationId xmlns:a16="http://schemas.microsoft.com/office/drawing/2014/main" id="{3A1F91D5-FEC2-4582-9850-21C7C8289F0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12</xdr:row>
      <xdr:rowOff>0</xdr:rowOff>
    </xdr:from>
    <xdr:to>
      <xdr:col>9</xdr:col>
      <xdr:colOff>2667000</xdr:colOff>
      <xdr:row>13</xdr:row>
      <xdr:rowOff>19050</xdr:rowOff>
    </xdr:to>
    <xdr:sp macro="" textlink="">
      <xdr:nvSpPr>
        <xdr:cNvPr id="10253" name="Option Button 13" hidden="1">
          <a:extLst>
            <a:ext uri="{63B3BB69-23CF-44E3-9099-C40C66FF867C}">
              <a14:compatExt xmlns:a14="http://schemas.microsoft.com/office/drawing/2010/main" spid="_x0000_s10253"/>
            </a:ext>
            <a:ext uri="{FF2B5EF4-FFF2-40B4-BE49-F238E27FC236}">
              <a16:creationId xmlns:a16="http://schemas.microsoft.com/office/drawing/2014/main" id="{734ED024-E2C1-4A88-B914-94ADAF2D2A4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12</xdr:row>
      <xdr:rowOff>0</xdr:rowOff>
    </xdr:from>
    <xdr:to>
      <xdr:col>10</xdr:col>
      <xdr:colOff>2609850</xdr:colOff>
      <xdr:row>13</xdr:row>
      <xdr:rowOff>19050</xdr:rowOff>
    </xdr:to>
    <xdr:sp macro="" textlink="">
      <xdr:nvSpPr>
        <xdr:cNvPr id="10254" name="Option Button 14" hidden="1">
          <a:extLst>
            <a:ext uri="{63B3BB69-23CF-44E3-9099-C40C66FF867C}">
              <a14:compatExt xmlns:a14="http://schemas.microsoft.com/office/drawing/2010/main" spid="_x0000_s10254"/>
            </a:ext>
            <a:ext uri="{FF2B5EF4-FFF2-40B4-BE49-F238E27FC236}">
              <a16:creationId xmlns:a16="http://schemas.microsoft.com/office/drawing/2014/main" id="{B9BC7A4B-6D53-44A6-AB48-56459ABD8ED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12</xdr:row>
      <xdr:rowOff>0</xdr:rowOff>
    </xdr:from>
    <xdr:to>
      <xdr:col>11</xdr:col>
      <xdr:colOff>2686050</xdr:colOff>
      <xdr:row>13</xdr:row>
      <xdr:rowOff>19050</xdr:rowOff>
    </xdr:to>
    <xdr:sp macro="" textlink="">
      <xdr:nvSpPr>
        <xdr:cNvPr id="10255" name="Option Button 15" hidden="1">
          <a:extLst>
            <a:ext uri="{63B3BB69-23CF-44E3-9099-C40C66FF867C}">
              <a14:compatExt xmlns:a14="http://schemas.microsoft.com/office/drawing/2010/main" spid="_x0000_s10255"/>
            </a:ext>
            <a:ext uri="{FF2B5EF4-FFF2-40B4-BE49-F238E27FC236}">
              <a16:creationId xmlns:a16="http://schemas.microsoft.com/office/drawing/2014/main" id="{D71DC188-5B47-4421-BE4F-064F6C467D2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14</xdr:row>
      <xdr:rowOff>0</xdr:rowOff>
    </xdr:from>
    <xdr:to>
      <xdr:col>12</xdr:col>
      <xdr:colOff>19050</xdr:colOff>
      <xdr:row>16</xdr:row>
      <xdr:rowOff>0</xdr:rowOff>
    </xdr:to>
    <xdr:sp macro="" textlink="">
      <xdr:nvSpPr>
        <xdr:cNvPr id="10256" name="Group Box 16" hidden="1">
          <a:extLst>
            <a:ext uri="{63B3BB69-23CF-44E3-9099-C40C66FF867C}">
              <a14:compatExt xmlns:a14="http://schemas.microsoft.com/office/drawing/2010/main" spid="_x0000_s10256"/>
            </a:ext>
            <a:ext uri="{FF2B5EF4-FFF2-40B4-BE49-F238E27FC236}">
              <a16:creationId xmlns:a16="http://schemas.microsoft.com/office/drawing/2014/main" id="{7C9A492A-5F19-41C7-986A-A632A6DA65AC}"/>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14</xdr:row>
      <xdr:rowOff>0</xdr:rowOff>
    </xdr:from>
    <xdr:to>
      <xdr:col>8</xdr:col>
      <xdr:colOff>2609850</xdr:colOff>
      <xdr:row>15</xdr:row>
      <xdr:rowOff>19050</xdr:rowOff>
    </xdr:to>
    <xdr:sp macro="" textlink="">
      <xdr:nvSpPr>
        <xdr:cNvPr id="10257" name="Option Button 17" hidden="1">
          <a:extLst>
            <a:ext uri="{63B3BB69-23CF-44E3-9099-C40C66FF867C}">
              <a14:compatExt xmlns:a14="http://schemas.microsoft.com/office/drawing/2010/main" spid="_x0000_s10257"/>
            </a:ext>
            <a:ext uri="{FF2B5EF4-FFF2-40B4-BE49-F238E27FC236}">
              <a16:creationId xmlns:a16="http://schemas.microsoft.com/office/drawing/2014/main" id="{6FC81041-632B-4D44-A691-22310AA9EBB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14</xdr:row>
      <xdr:rowOff>0</xdr:rowOff>
    </xdr:from>
    <xdr:to>
      <xdr:col>9</xdr:col>
      <xdr:colOff>2667000</xdr:colOff>
      <xdr:row>15</xdr:row>
      <xdr:rowOff>19050</xdr:rowOff>
    </xdr:to>
    <xdr:sp macro="" textlink="">
      <xdr:nvSpPr>
        <xdr:cNvPr id="10258" name="Option Button 18" hidden="1">
          <a:extLst>
            <a:ext uri="{63B3BB69-23CF-44E3-9099-C40C66FF867C}">
              <a14:compatExt xmlns:a14="http://schemas.microsoft.com/office/drawing/2010/main" spid="_x0000_s10258"/>
            </a:ext>
            <a:ext uri="{FF2B5EF4-FFF2-40B4-BE49-F238E27FC236}">
              <a16:creationId xmlns:a16="http://schemas.microsoft.com/office/drawing/2014/main" id="{DEAF7F15-6457-4D04-BD7D-27478B14538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14</xdr:row>
      <xdr:rowOff>0</xdr:rowOff>
    </xdr:from>
    <xdr:to>
      <xdr:col>10</xdr:col>
      <xdr:colOff>2609850</xdr:colOff>
      <xdr:row>15</xdr:row>
      <xdr:rowOff>19050</xdr:rowOff>
    </xdr:to>
    <xdr:sp macro="" textlink="">
      <xdr:nvSpPr>
        <xdr:cNvPr id="10259" name="Option Button 19" hidden="1">
          <a:extLst>
            <a:ext uri="{63B3BB69-23CF-44E3-9099-C40C66FF867C}">
              <a14:compatExt xmlns:a14="http://schemas.microsoft.com/office/drawing/2010/main" spid="_x0000_s10259"/>
            </a:ext>
            <a:ext uri="{FF2B5EF4-FFF2-40B4-BE49-F238E27FC236}">
              <a16:creationId xmlns:a16="http://schemas.microsoft.com/office/drawing/2014/main" id="{70195AAD-9A37-4DC3-BF70-8EDB4926FDB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14</xdr:row>
      <xdr:rowOff>0</xdr:rowOff>
    </xdr:from>
    <xdr:to>
      <xdr:col>11</xdr:col>
      <xdr:colOff>2686050</xdr:colOff>
      <xdr:row>15</xdr:row>
      <xdr:rowOff>19050</xdr:rowOff>
    </xdr:to>
    <xdr:sp macro="" textlink="">
      <xdr:nvSpPr>
        <xdr:cNvPr id="10260" name="Option Button 20" hidden="1">
          <a:extLst>
            <a:ext uri="{63B3BB69-23CF-44E3-9099-C40C66FF867C}">
              <a14:compatExt xmlns:a14="http://schemas.microsoft.com/office/drawing/2010/main" spid="_x0000_s10260"/>
            </a:ext>
            <a:ext uri="{FF2B5EF4-FFF2-40B4-BE49-F238E27FC236}">
              <a16:creationId xmlns:a16="http://schemas.microsoft.com/office/drawing/2014/main" id="{23E53A7D-9C6A-4ABA-99FF-0A313345707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17</xdr:row>
      <xdr:rowOff>28575</xdr:rowOff>
    </xdr:from>
    <xdr:to>
      <xdr:col>12</xdr:col>
      <xdr:colOff>19050</xdr:colOff>
      <xdr:row>19</xdr:row>
      <xdr:rowOff>28575</xdr:rowOff>
    </xdr:to>
    <xdr:sp macro="" textlink="">
      <xdr:nvSpPr>
        <xdr:cNvPr id="10261" name="Group Box 21" hidden="1">
          <a:extLst>
            <a:ext uri="{63B3BB69-23CF-44E3-9099-C40C66FF867C}">
              <a14:compatExt xmlns:a14="http://schemas.microsoft.com/office/drawing/2010/main" spid="_x0000_s10261"/>
            </a:ext>
            <a:ext uri="{FF2B5EF4-FFF2-40B4-BE49-F238E27FC236}">
              <a16:creationId xmlns:a16="http://schemas.microsoft.com/office/drawing/2014/main" id="{EF44DA85-334A-4185-9A4F-64649E733629}"/>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17</xdr:row>
      <xdr:rowOff>104775</xdr:rowOff>
    </xdr:from>
    <xdr:to>
      <xdr:col>8</xdr:col>
      <xdr:colOff>2609850</xdr:colOff>
      <xdr:row>18</xdr:row>
      <xdr:rowOff>123825</xdr:rowOff>
    </xdr:to>
    <xdr:sp macro="" textlink="">
      <xdr:nvSpPr>
        <xdr:cNvPr id="10262" name="Option Button 22" hidden="1">
          <a:extLst>
            <a:ext uri="{63B3BB69-23CF-44E3-9099-C40C66FF867C}">
              <a14:compatExt xmlns:a14="http://schemas.microsoft.com/office/drawing/2010/main" spid="_x0000_s10262"/>
            </a:ext>
            <a:ext uri="{FF2B5EF4-FFF2-40B4-BE49-F238E27FC236}">
              <a16:creationId xmlns:a16="http://schemas.microsoft.com/office/drawing/2014/main" id="{B451F844-2113-4FE1-8DDF-F0699261F4D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17</xdr:row>
      <xdr:rowOff>104775</xdr:rowOff>
    </xdr:from>
    <xdr:to>
      <xdr:col>9</xdr:col>
      <xdr:colOff>2667000</xdr:colOff>
      <xdr:row>18</xdr:row>
      <xdr:rowOff>123825</xdr:rowOff>
    </xdr:to>
    <xdr:sp macro="" textlink="">
      <xdr:nvSpPr>
        <xdr:cNvPr id="10263" name="Option Button 23" hidden="1">
          <a:extLst>
            <a:ext uri="{63B3BB69-23CF-44E3-9099-C40C66FF867C}">
              <a14:compatExt xmlns:a14="http://schemas.microsoft.com/office/drawing/2010/main" spid="_x0000_s10263"/>
            </a:ext>
            <a:ext uri="{FF2B5EF4-FFF2-40B4-BE49-F238E27FC236}">
              <a16:creationId xmlns:a16="http://schemas.microsoft.com/office/drawing/2014/main" id="{12B0894B-E12E-41F6-BD91-E0DAB866234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17</xdr:row>
      <xdr:rowOff>104775</xdr:rowOff>
    </xdr:from>
    <xdr:to>
      <xdr:col>10</xdr:col>
      <xdr:colOff>2609850</xdr:colOff>
      <xdr:row>18</xdr:row>
      <xdr:rowOff>123825</xdr:rowOff>
    </xdr:to>
    <xdr:sp macro="" textlink="">
      <xdr:nvSpPr>
        <xdr:cNvPr id="10264" name="Option Button 24" hidden="1">
          <a:extLst>
            <a:ext uri="{63B3BB69-23CF-44E3-9099-C40C66FF867C}">
              <a14:compatExt xmlns:a14="http://schemas.microsoft.com/office/drawing/2010/main" spid="_x0000_s10264"/>
            </a:ext>
            <a:ext uri="{FF2B5EF4-FFF2-40B4-BE49-F238E27FC236}">
              <a16:creationId xmlns:a16="http://schemas.microsoft.com/office/drawing/2014/main" id="{5224CA33-73CC-46F6-B396-DBD8C5C19BA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17</xdr:row>
      <xdr:rowOff>104775</xdr:rowOff>
    </xdr:from>
    <xdr:to>
      <xdr:col>11</xdr:col>
      <xdr:colOff>2686050</xdr:colOff>
      <xdr:row>18</xdr:row>
      <xdr:rowOff>123825</xdr:rowOff>
    </xdr:to>
    <xdr:sp macro="" textlink="">
      <xdr:nvSpPr>
        <xdr:cNvPr id="10265" name="Option Button 25" hidden="1">
          <a:extLst>
            <a:ext uri="{63B3BB69-23CF-44E3-9099-C40C66FF867C}">
              <a14:compatExt xmlns:a14="http://schemas.microsoft.com/office/drawing/2010/main" spid="_x0000_s10265"/>
            </a:ext>
            <a:ext uri="{FF2B5EF4-FFF2-40B4-BE49-F238E27FC236}">
              <a16:creationId xmlns:a16="http://schemas.microsoft.com/office/drawing/2014/main" id="{E8569144-511A-4166-826D-FD667B871D2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23</xdr:row>
      <xdr:rowOff>0</xdr:rowOff>
    </xdr:from>
    <xdr:to>
      <xdr:col>12</xdr:col>
      <xdr:colOff>19050</xdr:colOff>
      <xdr:row>25</xdr:row>
      <xdr:rowOff>47625</xdr:rowOff>
    </xdr:to>
    <xdr:sp macro="" textlink="">
      <xdr:nvSpPr>
        <xdr:cNvPr id="10266" name="Group Box 26" hidden="1">
          <a:extLst>
            <a:ext uri="{63B3BB69-23CF-44E3-9099-C40C66FF867C}">
              <a14:compatExt xmlns:a14="http://schemas.microsoft.com/office/drawing/2010/main" spid="_x0000_s10266"/>
            </a:ext>
            <a:ext uri="{FF2B5EF4-FFF2-40B4-BE49-F238E27FC236}">
              <a16:creationId xmlns:a16="http://schemas.microsoft.com/office/drawing/2014/main" id="{99896EAA-5F7B-4804-9F90-DEA5BD5E5B8B}"/>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23</xdr:row>
      <xdr:rowOff>0</xdr:rowOff>
    </xdr:from>
    <xdr:to>
      <xdr:col>8</xdr:col>
      <xdr:colOff>2609850</xdr:colOff>
      <xdr:row>24</xdr:row>
      <xdr:rowOff>19050</xdr:rowOff>
    </xdr:to>
    <xdr:sp macro="" textlink="">
      <xdr:nvSpPr>
        <xdr:cNvPr id="10267" name="Option Button 27" hidden="1">
          <a:extLst>
            <a:ext uri="{63B3BB69-23CF-44E3-9099-C40C66FF867C}">
              <a14:compatExt xmlns:a14="http://schemas.microsoft.com/office/drawing/2010/main" spid="_x0000_s10267"/>
            </a:ext>
            <a:ext uri="{FF2B5EF4-FFF2-40B4-BE49-F238E27FC236}">
              <a16:creationId xmlns:a16="http://schemas.microsoft.com/office/drawing/2014/main" id="{EDCB45C5-C6E4-4DEC-B2C3-14A5A89A3B2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23</xdr:row>
      <xdr:rowOff>0</xdr:rowOff>
    </xdr:from>
    <xdr:to>
      <xdr:col>9</xdr:col>
      <xdr:colOff>2667000</xdr:colOff>
      <xdr:row>24</xdr:row>
      <xdr:rowOff>19050</xdr:rowOff>
    </xdr:to>
    <xdr:sp macro="" textlink="">
      <xdr:nvSpPr>
        <xdr:cNvPr id="10268" name="Option Button 28" hidden="1">
          <a:extLst>
            <a:ext uri="{63B3BB69-23CF-44E3-9099-C40C66FF867C}">
              <a14:compatExt xmlns:a14="http://schemas.microsoft.com/office/drawing/2010/main" spid="_x0000_s10268"/>
            </a:ext>
            <a:ext uri="{FF2B5EF4-FFF2-40B4-BE49-F238E27FC236}">
              <a16:creationId xmlns:a16="http://schemas.microsoft.com/office/drawing/2014/main" id="{186D20D9-A4A7-4AB3-AA8D-F155F54D1C6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23</xdr:row>
      <xdr:rowOff>0</xdr:rowOff>
    </xdr:from>
    <xdr:to>
      <xdr:col>10</xdr:col>
      <xdr:colOff>2609850</xdr:colOff>
      <xdr:row>24</xdr:row>
      <xdr:rowOff>19050</xdr:rowOff>
    </xdr:to>
    <xdr:sp macro="" textlink="">
      <xdr:nvSpPr>
        <xdr:cNvPr id="10269" name="Option Button 29" hidden="1">
          <a:extLst>
            <a:ext uri="{63B3BB69-23CF-44E3-9099-C40C66FF867C}">
              <a14:compatExt xmlns:a14="http://schemas.microsoft.com/office/drawing/2010/main" spid="_x0000_s10269"/>
            </a:ext>
            <a:ext uri="{FF2B5EF4-FFF2-40B4-BE49-F238E27FC236}">
              <a16:creationId xmlns:a16="http://schemas.microsoft.com/office/drawing/2014/main" id="{88716E24-52DD-4956-B3D0-9537DE8609C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23</xdr:row>
      <xdr:rowOff>0</xdr:rowOff>
    </xdr:from>
    <xdr:to>
      <xdr:col>11</xdr:col>
      <xdr:colOff>2686050</xdr:colOff>
      <xdr:row>24</xdr:row>
      <xdr:rowOff>19050</xdr:rowOff>
    </xdr:to>
    <xdr:sp macro="" textlink="">
      <xdr:nvSpPr>
        <xdr:cNvPr id="10270" name="Option Button 30" hidden="1">
          <a:extLst>
            <a:ext uri="{63B3BB69-23CF-44E3-9099-C40C66FF867C}">
              <a14:compatExt xmlns:a14="http://schemas.microsoft.com/office/drawing/2010/main" spid="_x0000_s10270"/>
            </a:ext>
            <a:ext uri="{FF2B5EF4-FFF2-40B4-BE49-F238E27FC236}">
              <a16:creationId xmlns:a16="http://schemas.microsoft.com/office/drawing/2014/main" id="{8CDFE338-84C6-4A3C-9548-5082C440560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31</xdr:row>
      <xdr:rowOff>28575</xdr:rowOff>
    </xdr:from>
    <xdr:to>
      <xdr:col>12</xdr:col>
      <xdr:colOff>19050</xdr:colOff>
      <xdr:row>33</xdr:row>
      <xdr:rowOff>28575</xdr:rowOff>
    </xdr:to>
    <xdr:sp macro="" textlink="">
      <xdr:nvSpPr>
        <xdr:cNvPr id="10271" name="Group Box 31" hidden="1">
          <a:extLst>
            <a:ext uri="{63B3BB69-23CF-44E3-9099-C40C66FF867C}">
              <a14:compatExt xmlns:a14="http://schemas.microsoft.com/office/drawing/2010/main" spid="_x0000_s10271"/>
            </a:ext>
            <a:ext uri="{FF2B5EF4-FFF2-40B4-BE49-F238E27FC236}">
              <a16:creationId xmlns:a16="http://schemas.microsoft.com/office/drawing/2014/main" id="{A60237A0-C45C-4205-8685-1BF2321CA723}"/>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31</xdr:row>
      <xdr:rowOff>104775</xdr:rowOff>
    </xdr:from>
    <xdr:to>
      <xdr:col>8</xdr:col>
      <xdr:colOff>2609850</xdr:colOff>
      <xdr:row>32</xdr:row>
      <xdr:rowOff>123825</xdr:rowOff>
    </xdr:to>
    <xdr:sp macro="" textlink="">
      <xdr:nvSpPr>
        <xdr:cNvPr id="10272" name="Option Button 32" hidden="1">
          <a:extLst>
            <a:ext uri="{63B3BB69-23CF-44E3-9099-C40C66FF867C}">
              <a14:compatExt xmlns:a14="http://schemas.microsoft.com/office/drawing/2010/main" spid="_x0000_s10272"/>
            </a:ext>
            <a:ext uri="{FF2B5EF4-FFF2-40B4-BE49-F238E27FC236}">
              <a16:creationId xmlns:a16="http://schemas.microsoft.com/office/drawing/2014/main" id="{308A4E2A-B3CD-42D8-A771-96EC5CE9063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31</xdr:row>
      <xdr:rowOff>104775</xdr:rowOff>
    </xdr:from>
    <xdr:to>
      <xdr:col>9</xdr:col>
      <xdr:colOff>2667000</xdr:colOff>
      <xdr:row>32</xdr:row>
      <xdr:rowOff>123825</xdr:rowOff>
    </xdr:to>
    <xdr:sp macro="" textlink="">
      <xdr:nvSpPr>
        <xdr:cNvPr id="10273" name="Option Button 33" hidden="1">
          <a:extLst>
            <a:ext uri="{63B3BB69-23CF-44E3-9099-C40C66FF867C}">
              <a14:compatExt xmlns:a14="http://schemas.microsoft.com/office/drawing/2010/main" spid="_x0000_s10273"/>
            </a:ext>
            <a:ext uri="{FF2B5EF4-FFF2-40B4-BE49-F238E27FC236}">
              <a16:creationId xmlns:a16="http://schemas.microsoft.com/office/drawing/2014/main" id="{C7771018-26F8-424D-B529-A91E6C57CDF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31</xdr:row>
      <xdr:rowOff>104775</xdr:rowOff>
    </xdr:from>
    <xdr:to>
      <xdr:col>10</xdr:col>
      <xdr:colOff>2609850</xdr:colOff>
      <xdr:row>32</xdr:row>
      <xdr:rowOff>123825</xdr:rowOff>
    </xdr:to>
    <xdr:sp macro="" textlink="">
      <xdr:nvSpPr>
        <xdr:cNvPr id="10274" name="Option Button 34" hidden="1">
          <a:extLst>
            <a:ext uri="{63B3BB69-23CF-44E3-9099-C40C66FF867C}">
              <a14:compatExt xmlns:a14="http://schemas.microsoft.com/office/drawing/2010/main" spid="_x0000_s10274"/>
            </a:ext>
            <a:ext uri="{FF2B5EF4-FFF2-40B4-BE49-F238E27FC236}">
              <a16:creationId xmlns:a16="http://schemas.microsoft.com/office/drawing/2014/main" id="{EEF01310-582B-468D-A364-96D400B3A66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31</xdr:row>
      <xdr:rowOff>104775</xdr:rowOff>
    </xdr:from>
    <xdr:to>
      <xdr:col>11</xdr:col>
      <xdr:colOff>2686050</xdr:colOff>
      <xdr:row>32</xdr:row>
      <xdr:rowOff>123825</xdr:rowOff>
    </xdr:to>
    <xdr:sp macro="" textlink="">
      <xdr:nvSpPr>
        <xdr:cNvPr id="10275" name="Option Button 35" hidden="1">
          <a:extLst>
            <a:ext uri="{63B3BB69-23CF-44E3-9099-C40C66FF867C}">
              <a14:compatExt xmlns:a14="http://schemas.microsoft.com/office/drawing/2010/main" spid="_x0000_s10275"/>
            </a:ext>
            <a:ext uri="{FF2B5EF4-FFF2-40B4-BE49-F238E27FC236}">
              <a16:creationId xmlns:a16="http://schemas.microsoft.com/office/drawing/2014/main" id="{FD0F5156-478F-4086-ACC2-B9F61059256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37</xdr:row>
      <xdr:rowOff>28575</xdr:rowOff>
    </xdr:from>
    <xdr:to>
      <xdr:col>12</xdr:col>
      <xdr:colOff>19050</xdr:colOff>
      <xdr:row>39</xdr:row>
      <xdr:rowOff>28575</xdr:rowOff>
    </xdr:to>
    <xdr:sp macro="" textlink="">
      <xdr:nvSpPr>
        <xdr:cNvPr id="10276" name="Group Box 36" hidden="1">
          <a:extLst>
            <a:ext uri="{63B3BB69-23CF-44E3-9099-C40C66FF867C}">
              <a14:compatExt xmlns:a14="http://schemas.microsoft.com/office/drawing/2010/main" spid="_x0000_s10276"/>
            </a:ext>
            <a:ext uri="{FF2B5EF4-FFF2-40B4-BE49-F238E27FC236}">
              <a16:creationId xmlns:a16="http://schemas.microsoft.com/office/drawing/2014/main" id="{863FAFFE-6749-4EBD-9664-E242E379725F}"/>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37</xdr:row>
      <xdr:rowOff>104775</xdr:rowOff>
    </xdr:from>
    <xdr:to>
      <xdr:col>8</xdr:col>
      <xdr:colOff>2609850</xdr:colOff>
      <xdr:row>38</xdr:row>
      <xdr:rowOff>123825</xdr:rowOff>
    </xdr:to>
    <xdr:sp macro="" textlink="">
      <xdr:nvSpPr>
        <xdr:cNvPr id="10277" name="Option Button 37" hidden="1">
          <a:extLst>
            <a:ext uri="{63B3BB69-23CF-44E3-9099-C40C66FF867C}">
              <a14:compatExt xmlns:a14="http://schemas.microsoft.com/office/drawing/2010/main" spid="_x0000_s10277"/>
            </a:ext>
            <a:ext uri="{FF2B5EF4-FFF2-40B4-BE49-F238E27FC236}">
              <a16:creationId xmlns:a16="http://schemas.microsoft.com/office/drawing/2014/main" id="{8D59162D-90C2-44D8-A4D0-330E239CAFB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37</xdr:row>
      <xdr:rowOff>104775</xdr:rowOff>
    </xdr:from>
    <xdr:to>
      <xdr:col>9</xdr:col>
      <xdr:colOff>2667000</xdr:colOff>
      <xdr:row>38</xdr:row>
      <xdr:rowOff>123825</xdr:rowOff>
    </xdr:to>
    <xdr:sp macro="" textlink="">
      <xdr:nvSpPr>
        <xdr:cNvPr id="10278" name="Option Button 38" hidden="1">
          <a:extLst>
            <a:ext uri="{63B3BB69-23CF-44E3-9099-C40C66FF867C}">
              <a14:compatExt xmlns:a14="http://schemas.microsoft.com/office/drawing/2010/main" spid="_x0000_s10278"/>
            </a:ext>
            <a:ext uri="{FF2B5EF4-FFF2-40B4-BE49-F238E27FC236}">
              <a16:creationId xmlns:a16="http://schemas.microsoft.com/office/drawing/2014/main" id="{BB61EE88-F46A-469C-9C94-B86797B2842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37</xdr:row>
      <xdr:rowOff>104775</xdr:rowOff>
    </xdr:from>
    <xdr:to>
      <xdr:col>10</xdr:col>
      <xdr:colOff>2609850</xdr:colOff>
      <xdr:row>38</xdr:row>
      <xdr:rowOff>123825</xdr:rowOff>
    </xdr:to>
    <xdr:sp macro="" textlink="">
      <xdr:nvSpPr>
        <xdr:cNvPr id="10279" name="Option Button 39" hidden="1">
          <a:extLst>
            <a:ext uri="{63B3BB69-23CF-44E3-9099-C40C66FF867C}">
              <a14:compatExt xmlns:a14="http://schemas.microsoft.com/office/drawing/2010/main" spid="_x0000_s10279"/>
            </a:ext>
            <a:ext uri="{FF2B5EF4-FFF2-40B4-BE49-F238E27FC236}">
              <a16:creationId xmlns:a16="http://schemas.microsoft.com/office/drawing/2014/main" id="{45DD9B1F-B63E-438D-9B4D-450DB7D1EA2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37</xdr:row>
      <xdr:rowOff>104775</xdr:rowOff>
    </xdr:from>
    <xdr:to>
      <xdr:col>11</xdr:col>
      <xdr:colOff>2686050</xdr:colOff>
      <xdr:row>38</xdr:row>
      <xdr:rowOff>123825</xdr:rowOff>
    </xdr:to>
    <xdr:sp macro="" textlink="">
      <xdr:nvSpPr>
        <xdr:cNvPr id="10280" name="Option Button 40" hidden="1">
          <a:extLst>
            <a:ext uri="{63B3BB69-23CF-44E3-9099-C40C66FF867C}">
              <a14:compatExt xmlns:a14="http://schemas.microsoft.com/office/drawing/2010/main" spid="_x0000_s10280"/>
            </a:ext>
            <a:ext uri="{FF2B5EF4-FFF2-40B4-BE49-F238E27FC236}">
              <a16:creationId xmlns:a16="http://schemas.microsoft.com/office/drawing/2014/main" id="{4B5B68DE-CDAC-4CE2-9C95-E2774EE09E2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42</xdr:row>
      <xdr:rowOff>28575</xdr:rowOff>
    </xdr:from>
    <xdr:to>
      <xdr:col>12</xdr:col>
      <xdr:colOff>19050</xdr:colOff>
      <xdr:row>44</xdr:row>
      <xdr:rowOff>28575</xdr:rowOff>
    </xdr:to>
    <xdr:sp macro="" textlink="">
      <xdr:nvSpPr>
        <xdr:cNvPr id="10281" name="Group Box 41" hidden="1">
          <a:extLst>
            <a:ext uri="{63B3BB69-23CF-44E3-9099-C40C66FF867C}">
              <a14:compatExt xmlns:a14="http://schemas.microsoft.com/office/drawing/2010/main" spid="_x0000_s10281"/>
            </a:ext>
            <a:ext uri="{FF2B5EF4-FFF2-40B4-BE49-F238E27FC236}">
              <a16:creationId xmlns:a16="http://schemas.microsoft.com/office/drawing/2014/main" id="{2CCE49A7-105B-4B43-AA65-1324825D8464}"/>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42</xdr:row>
      <xdr:rowOff>104775</xdr:rowOff>
    </xdr:from>
    <xdr:to>
      <xdr:col>8</xdr:col>
      <xdr:colOff>2609850</xdr:colOff>
      <xdr:row>43</xdr:row>
      <xdr:rowOff>123825</xdr:rowOff>
    </xdr:to>
    <xdr:sp macro="" textlink="">
      <xdr:nvSpPr>
        <xdr:cNvPr id="10282" name="Option Button 42" hidden="1">
          <a:extLst>
            <a:ext uri="{63B3BB69-23CF-44E3-9099-C40C66FF867C}">
              <a14:compatExt xmlns:a14="http://schemas.microsoft.com/office/drawing/2010/main" spid="_x0000_s10282"/>
            </a:ext>
            <a:ext uri="{FF2B5EF4-FFF2-40B4-BE49-F238E27FC236}">
              <a16:creationId xmlns:a16="http://schemas.microsoft.com/office/drawing/2014/main" id="{692A9443-5063-493C-9B1C-547B7C59C2A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42</xdr:row>
      <xdr:rowOff>104775</xdr:rowOff>
    </xdr:from>
    <xdr:to>
      <xdr:col>9</xdr:col>
      <xdr:colOff>2667000</xdr:colOff>
      <xdr:row>43</xdr:row>
      <xdr:rowOff>123825</xdr:rowOff>
    </xdr:to>
    <xdr:sp macro="" textlink="">
      <xdr:nvSpPr>
        <xdr:cNvPr id="10283" name="Option Button 43" hidden="1">
          <a:extLst>
            <a:ext uri="{63B3BB69-23CF-44E3-9099-C40C66FF867C}">
              <a14:compatExt xmlns:a14="http://schemas.microsoft.com/office/drawing/2010/main" spid="_x0000_s10283"/>
            </a:ext>
            <a:ext uri="{FF2B5EF4-FFF2-40B4-BE49-F238E27FC236}">
              <a16:creationId xmlns:a16="http://schemas.microsoft.com/office/drawing/2014/main" id="{D3141B8A-6726-4BE1-83AA-904F58F3541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42</xdr:row>
      <xdr:rowOff>104775</xdr:rowOff>
    </xdr:from>
    <xdr:to>
      <xdr:col>10</xdr:col>
      <xdr:colOff>2609850</xdr:colOff>
      <xdr:row>43</xdr:row>
      <xdr:rowOff>123825</xdr:rowOff>
    </xdr:to>
    <xdr:sp macro="" textlink="">
      <xdr:nvSpPr>
        <xdr:cNvPr id="10284" name="Option Button 44" hidden="1">
          <a:extLst>
            <a:ext uri="{63B3BB69-23CF-44E3-9099-C40C66FF867C}">
              <a14:compatExt xmlns:a14="http://schemas.microsoft.com/office/drawing/2010/main" spid="_x0000_s10284"/>
            </a:ext>
            <a:ext uri="{FF2B5EF4-FFF2-40B4-BE49-F238E27FC236}">
              <a16:creationId xmlns:a16="http://schemas.microsoft.com/office/drawing/2014/main" id="{1121C33E-E2AC-4FC1-858D-07262E67B14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42</xdr:row>
      <xdr:rowOff>104775</xdr:rowOff>
    </xdr:from>
    <xdr:to>
      <xdr:col>11</xdr:col>
      <xdr:colOff>2686050</xdr:colOff>
      <xdr:row>43</xdr:row>
      <xdr:rowOff>123825</xdr:rowOff>
    </xdr:to>
    <xdr:sp macro="" textlink="">
      <xdr:nvSpPr>
        <xdr:cNvPr id="10285" name="Option Button 45" hidden="1">
          <a:extLst>
            <a:ext uri="{63B3BB69-23CF-44E3-9099-C40C66FF867C}">
              <a14:compatExt xmlns:a14="http://schemas.microsoft.com/office/drawing/2010/main" spid="_x0000_s10285"/>
            </a:ext>
            <a:ext uri="{FF2B5EF4-FFF2-40B4-BE49-F238E27FC236}">
              <a16:creationId xmlns:a16="http://schemas.microsoft.com/office/drawing/2014/main" id="{21DE81FA-A9D4-45F1-982F-44169EA6797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56</xdr:row>
      <xdr:rowOff>28575</xdr:rowOff>
    </xdr:from>
    <xdr:to>
      <xdr:col>12</xdr:col>
      <xdr:colOff>19050</xdr:colOff>
      <xdr:row>58</xdr:row>
      <xdr:rowOff>28575</xdr:rowOff>
    </xdr:to>
    <xdr:sp macro="" textlink="">
      <xdr:nvSpPr>
        <xdr:cNvPr id="10286" name="Group Box 46" hidden="1">
          <a:extLst>
            <a:ext uri="{63B3BB69-23CF-44E3-9099-C40C66FF867C}">
              <a14:compatExt xmlns:a14="http://schemas.microsoft.com/office/drawing/2010/main" spid="_x0000_s10286"/>
            </a:ext>
            <a:ext uri="{FF2B5EF4-FFF2-40B4-BE49-F238E27FC236}">
              <a16:creationId xmlns:a16="http://schemas.microsoft.com/office/drawing/2014/main" id="{C9016EEA-9B16-446F-AFB8-6F6FA24841AB}"/>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56</xdr:row>
      <xdr:rowOff>104775</xdr:rowOff>
    </xdr:from>
    <xdr:to>
      <xdr:col>8</xdr:col>
      <xdr:colOff>2609850</xdr:colOff>
      <xdr:row>57</xdr:row>
      <xdr:rowOff>123825</xdr:rowOff>
    </xdr:to>
    <xdr:sp macro="" textlink="">
      <xdr:nvSpPr>
        <xdr:cNvPr id="10287" name="Option Button 47" hidden="1">
          <a:extLst>
            <a:ext uri="{63B3BB69-23CF-44E3-9099-C40C66FF867C}">
              <a14:compatExt xmlns:a14="http://schemas.microsoft.com/office/drawing/2010/main" spid="_x0000_s10287"/>
            </a:ext>
            <a:ext uri="{FF2B5EF4-FFF2-40B4-BE49-F238E27FC236}">
              <a16:creationId xmlns:a16="http://schemas.microsoft.com/office/drawing/2014/main" id="{04F762D3-A83A-4D78-A5A7-C46B4529931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56</xdr:row>
      <xdr:rowOff>104775</xdr:rowOff>
    </xdr:from>
    <xdr:to>
      <xdr:col>9</xdr:col>
      <xdr:colOff>2667000</xdr:colOff>
      <xdr:row>57</xdr:row>
      <xdr:rowOff>123825</xdr:rowOff>
    </xdr:to>
    <xdr:sp macro="" textlink="">
      <xdr:nvSpPr>
        <xdr:cNvPr id="10288" name="Option Button 48" hidden="1">
          <a:extLst>
            <a:ext uri="{63B3BB69-23CF-44E3-9099-C40C66FF867C}">
              <a14:compatExt xmlns:a14="http://schemas.microsoft.com/office/drawing/2010/main" spid="_x0000_s10288"/>
            </a:ext>
            <a:ext uri="{FF2B5EF4-FFF2-40B4-BE49-F238E27FC236}">
              <a16:creationId xmlns:a16="http://schemas.microsoft.com/office/drawing/2014/main" id="{9120C08E-769C-477D-89A4-0361FA92AF6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56</xdr:row>
      <xdr:rowOff>104775</xdr:rowOff>
    </xdr:from>
    <xdr:to>
      <xdr:col>10</xdr:col>
      <xdr:colOff>2609850</xdr:colOff>
      <xdr:row>57</xdr:row>
      <xdr:rowOff>123825</xdr:rowOff>
    </xdr:to>
    <xdr:sp macro="" textlink="">
      <xdr:nvSpPr>
        <xdr:cNvPr id="10289" name="Option Button 49" hidden="1">
          <a:extLst>
            <a:ext uri="{63B3BB69-23CF-44E3-9099-C40C66FF867C}">
              <a14:compatExt xmlns:a14="http://schemas.microsoft.com/office/drawing/2010/main" spid="_x0000_s10289"/>
            </a:ext>
            <a:ext uri="{FF2B5EF4-FFF2-40B4-BE49-F238E27FC236}">
              <a16:creationId xmlns:a16="http://schemas.microsoft.com/office/drawing/2014/main" id="{ED6AE13C-D677-4713-BA07-FEA2DBD5F00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56</xdr:row>
      <xdr:rowOff>104775</xdr:rowOff>
    </xdr:from>
    <xdr:to>
      <xdr:col>11</xdr:col>
      <xdr:colOff>2686050</xdr:colOff>
      <xdr:row>57</xdr:row>
      <xdr:rowOff>123825</xdr:rowOff>
    </xdr:to>
    <xdr:sp macro="" textlink="">
      <xdr:nvSpPr>
        <xdr:cNvPr id="10290" name="Option Button 50" hidden="1">
          <a:extLst>
            <a:ext uri="{63B3BB69-23CF-44E3-9099-C40C66FF867C}">
              <a14:compatExt xmlns:a14="http://schemas.microsoft.com/office/drawing/2010/main" spid="_x0000_s10290"/>
            </a:ext>
            <a:ext uri="{FF2B5EF4-FFF2-40B4-BE49-F238E27FC236}">
              <a16:creationId xmlns:a16="http://schemas.microsoft.com/office/drawing/2014/main" id="{DA2785C3-A535-44CC-B16D-A829BD55507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60</xdr:row>
      <xdr:rowOff>28575</xdr:rowOff>
    </xdr:from>
    <xdr:to>
      <xdr:col>12</xdr:col>
      <xdr:colOff>19050</xdr:colOff>
      <xdr:row>62</xdr:row>
      <xdr:rowOff>28575</xdr:rowOff>
    </xdr:to>
    <xdr:sp macro="" textlink="">
      <xdr:nvSpPr>
        <xdr:cNvPr id="10291" name="Group Box 51" hidden="1">
          <a:extLst>
            <a:ext uri="{63B3BB69-23CF-44E3-9099-C40C66FF867C}">
              <a14:compatExt xmlns:a14="http://schemas.microsoft.com/office/drawing/2010/main" spid="_x0000_s10291"/>
            </a:ext>
            <a:ext uri="{FF2B5EF4-FFF2-40B4-BE49-F238E27FC236}">
              <a16:creationId xmlns:a16="http://schemas.microsoft.com/office/drawing/2014/main" id="{1FCC570E-D061-4093-94AA-0E3221AE9295}"/>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60</xdr:row>
      <xdr:rowOff>104775</xdr:rowOff>
    </xdr:from>
    <xdr:to>
      <xdr:col>8</xdr:col>
      <xdr:colOff>2609850</xdr:colOff>
      <xdr:row>61</xdr:row>
      <xdr:rowOff>123825</xdr:rowOff>
    </xdr:to>
    <xdr:sp macro="" textlink="">
      <xdr:nvSpPr>
        <xdr:cNvPr id="10292" name="Option Button 52" hidden="1">
          <a:extLst>
            <a:ext uri="{63B3BB69-23CF-44E3-9099-C40C66FF867C}">
              <a14:compatExt xmlns:a14="http://schemas.microsoft.com/office/drawing/2010/main" spid="_x0000_s10292"/>
            </a:ext>
            <a:ext uri="{FF2B5EF4-FFF2-40B4-BE49-F238E27FC236}">
              <a16:creationId xmlns:a16="http://schemas.microsoft.com/office/drawing/2014/main" id="{915FCACA-A9D7-4C84-8803-306B2D037E3A}"/>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60</xdr:row>
      <xdr:rowOff>104775</xdr:rowOff>
    </xdr:from>
    <xdr:to>
      <xdr:col>9</xdr:col>
      <xdr:colOff>2667000</xdr:colOff>
      <xdr:row>61</xdr:row>
      <xdr:rowOff>123825</xdr:rowOff>
    </xdr:to>
    <xdr:sp macro="" textlink="">
      <xdr:nvSpPr>
        <xdr:cNvPr id="10293" name="Option Button 53" hidden="1">
          <a:extLst>
            <a:ext uri="{63B3BB69-23CF-44E3-9099-C40C66FF867C}">
              <a14:compatExt xmlns:a14="http://schemas.microsoft.com/office/drawing/2010/main" spid="_x0000_s10293"/>
            </a:ext>
            <a:ext uri="{FF2B5EF4-FFF2-40B4-BE49-F238E27FC236}">
              <a16:creationId xmlns:a16="http://schemas.microsoft.com/office/drawing/2014/main" id="{49B2B4C2-F13C-467F-BEDD-ECF0E09BB9DC}"/>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60</xdr:row>
      <xdr:rowOff>104775</xdr:rowOff>
    </xdr:from>
    <xdr:to>
      <xdr:col>10</xdr:col>
      <xdr:colOff>2609850</xdr:colOff>
      <xdr:row>61</xdr:row>
      <xdr:rowOff>123825</xdr:rowOff>
    </xdr:to>
    <xdr:sp macro="" textlink="">
      <xdr:nvSpPr>
        <xdr:cNvPr id="10294" name="Option Button 54" hidden="1">
          <a:extLst>
            <a:ext uri="{63B3BB69-23CF-44E3-9099-C40C66FF867C}">
              <a14:compatExt xmlns:a14="http://schemas.microsoft.com/office/drawing/2010/main" spid="_x0000_s10294"/>
            </a:ext>
            <a:ext uri="{FF2B5EF4-FFF2-40B4-BE49-F238E27FC236}">
              <a16:creationId xmlns:a16="http://schemas.microsoft.com/office/drawing/2014/main" id="{05A569C7-5252-4AAF-B103-F10F8B0C07A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60</xdr:row>
      <xdr:rowOff>104775</xdr:rowOff>
    </xdr:from>
    <xdr:to>
      <xdr:col>11</xdr:col>
      <xdr:colOff>2686050</xdr:colOff>
      <xdr:row>61</xdr:row>
      <xdr:rowOff>123825</xdr:rowOff>
    </xdr:to>
    <xdr:sp macro="" textlink="">
      <xdr:nvSpPr>
        <xdr:cNvPr id="10295" name="Option Button 55" hidden="1">
          <a:extLst>
            <a:ext uri="{63B3BB69-23CF-44E3-9099-C40C66FF867C}">
              <a14:compatExt xmlns:a14="http://schemas.microsoft.com/office/drawing/2010/main" spid="_x0000_s10295"/>
            </a:ext>
            <a:ext uri="{FF2B5EF4-FFF2-40B4-BE49-F238E27FC236}">
              <a16:creationId xmlns:a16="http://schemas.microsoft.com/office/drawing/2014/main" id="{7C5C0497-B666-44A0-915F-7CB02A4B4F6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63</xdr:row>
      <xdr:rowOff>28575</xdr:rowOff>
    </xdr:from>
    <xdr:to>
      <xdr:col>12</xdr:col>
      <xdr:colOff>19050</xdr:colOff>
      <xdr:row>65</xdr:row>
      <xdr:rowOff>38100</xdr:rowOff>
    </xdr:to>
    <xdr:sp macro="" textlink="">
      <xdr:nvSpPr>
        <xdr:cNvPr id="10296" name="Group Box 56" hidden="1">
          <a:extLst>
            <a:ext uri="{63B3BB69-23CF-44E3-9099-C40C66FF867C}">
              <a14:compatExt xmlns:a14="http://schemas.microsoft.com/office/drawing/2010/main" spid="_x0000_s10296"/>
            </a:ext>
            <a:ext uri="{FF2B5EF4-FFF2-40B4-BE49-F238E27FC236}">
              <a16:creationId xmlns:a16="http://schemas.microsoft.com/office/drawing/2014/main" id="{000CE7C3-DE43-4008-B91F-33410573B3F5}"/>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63</xdr:row>
      <xdr:rowOff>104775</xdr:rowOff>
    </xdr:from>
    <xdr:to>
      <xdr:col>8</xdr:col>
      <xdr:colOff>2609850</xdr:colOff>
      <xdr:row>64</xdr:row>
      <xdr:rowOff>123825</xdr:rowOff>
    </xdr:to>
    <xdr:sp macro="" textlink="">
      <xdr:nvSpPr>
        <xdr:cNvPr id="10297" name="Option Button 57" hidden="1">
          <a:extLst>
            <a:ext uri="{63B3BB69-23CF-44E3-9099-C40C66FF867C}">
              <a14:compatExt xmlns:a14="http://schemas.microsoft.com/office/drawing/2010/main" spid="_x0000_s10297"/>
            </a:ext>
            <a:ext uri="{FF2B5EF4-FFF2-40B4-BE49-F238E27FC236}">
              <a16:creationId xmlns:a16="http://schemas.microsoft.com/office/drawing/2014/main" id="{128B5E11-21E5-485F-92FD-11064CE4743F}"/>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63</xdr:row>
      <xdr:rowOff>104775</xdr:rowOff>
    </xdr:from>
    <xdr:to>
      <xdr:col>9</xdr:col>
      <xdr:colOff>2667000</xdr:colOff>
      <xdr:row>64</xdr:row>
      <xdr:rowOff>123825</xdr:rowOff>
    </xdr:to>
    <xdr:sp macro="" textlink="">
      <xdr:nvSpPr>
        <xdr:cNvPr id="10298" name="Option Button 58" hidden="1">
          <a:extLst>
            <a:ext uri="{63B3BB69-23CF-44E3-9099-C40C66FF867C}">
              <a14:compatExt xmlns:a14="http://schemas.microsoft.com/office/drawing/2010/main" spid="_x0000_s10298"/>
            </a:ext>
            <a:ext uri="{FF2B5EF4-FFF2-40B4-BE49-F238E27FC236}">
              <a16:creationId xmlns:a16="http://schemas.microsoft.com/office/drawing/2014/main" id="{08A95273-8FF7-4AB4-A00A-CE0ABAAD46A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63</xdr:row>
      <xdr:rowOff>104775</xdr:rowOff>
    </xdr:from>
    <xdr:to>
      <xdr:col>10</xdr:col>
      <xdr:colOff>2609850</xdr:colOff>
      <xdr:row>64</xdr:row>
      <xdr:rowOff>123825</xdr:rowOff>
    </xdr:to>
    <xdr:sp macro="" textlink="">
      <xdr:nvSpPr>
        <xdr:cNvPr id="10299" name="Option Button 59" hidden="1">
          <a:extLst>
            <a:ext uri="{63B3BB69-23CF-44E3-9099-C40C66FF867C}">
              <a14:compatExt xmlns:a14="http://schemas.microsoft.com/office/drawing/2010/main" spid="_x0000_s10299"/>
            </a:ext>
            <a:ext uri="{FF2B5EF4-FFF2-40B4-BE49-F238E27FC236}">
              <a16:creationId xmlns:a16="http://schemas.microsoft.com/office/drawing/2014/main" id="{B79EE8D5-4664-4D80-83AE-FED5BCA1BB1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63</xdr:row>
      <xdr:rowOff>104775</xdr:rowOff>
    </xdr:from>
    <xdr:to>
      <xdr:col>11</xdr:col>
      <xdr:colOff>2686050</xdr:colOff>
      <xdr:row>64</xdr:row>
      <xdr:rowOff>123825</xdr:rowOff>
    </xdr:to>
    <xdr:sp macro="" textlink="">
      <xdr:nvSpPr>
        <xdr:cNvPr id="10300" name="Option Button 60" hidden="1">
          <a:extLst>
            <a:ext uri="{63B3BB69-23CF-44E3-9099-C40C66FF867C}">
              <a14:compatExt xmlns:a14="http://schemas.microsoft.com/office/drawing/2010/main" spid="_x0000_s10300"/>
            </a:ext>
            <a:ext uri="{FF2B5EF4-FFF2-40B4-BE49-F238E27FC236}">
              <a16:creationId xmlns:a16="http://schemas.microsoft.com/office/drawing/2014/main" id="{21DFA540-0CD3-4088-BF9E-CBBDF63FE82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8</xdr:col>
      <xdr:colOff>57150</xdr:colOff>
      <xdr:row>15</xdr:row>
      <xdr:rowOff>28575</xdr:rowOff>
    </xdr:from>
    <xdr:to>
      <xdr:col>12</xdr:col>
      <xdr:colOff>19050</xdr:colOff>
      <xdr:row>17</xdr:row>
      <xdr:rowOff>38100</xdr:rowOff>
    </xdr:to>
    <xdr:sp macro="" textlink="">
      <xdr:nvSpPr>
        <xdr:cNvPr id="10301" name="Group Box 61" hidden="1">
          <a:extLst>
            <a:ext uri="{63B3BB69-23CF-44E3-9099-C40C66FF867C}">
              <a14:compatExt xmlns:a14="http://schemas.microsoft.com/office/drawing/2010/main" spid="_x0000_s10301"/>
            </a:ext>
            <a:ext uri="{FF2B5EF4-FFF2-40B4-BE49-F238E27FC236}">
              <a16:creationId xmlns:a16="http://schemas.microsoft.com/office/drawing/2014/main" id="{8A1358AF-39F1-46FD-A660-9664B5A7F5DD}"/>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8</xdr:col>
      <xdr:colOff>1562100</xdr:colOff>
      <xdr:row>15</xdr:row>
      <xdr:rowOff>104775</xdr:rowOff>
    </xdr:from>
    <xdr:to>
      <xdr:col>8</xdr:col>
      <xdr:colOff>2609850</xdr:colOff>
      <xdr:row>16</xdr:row>
      <xdr:rowOff>123825</xdr:rowOff>
    </xdr:to>
    <xdr:sp macro="" textlink="">
      <xdr:nvSpPr>
        <xdr:cNvPr id="10302" name="Option Button 62" hidden="1">
          <a:extLst>
            <a:ext uri="{63B3BB69-23CF-44E3-9099-C40C66FF867C}">
              <a14:compatExt xmlns:a14="http://schemas.microsoft.com/office/drawing/2010/main" spid="_x0000_s10302"/>
            </a:ext>
            <a:ext uri="{FF2B5EF4-FFF2-40B4-BE49-F238E27FC236}">
              <a16:creationId xmlns:a16="http://schemas.microsoft.com/office/drawing/2014/main" id="{087DED41-80BB-4F50-B231-E4FD750F60B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9</xdr:col>
      <xdr:colOff>1619250</xdr:colOff>
      <xdr:row>15</xdr:row>
      <xdr:rowOff>104775</xdr:rowOff>
    </xdr:from>
    <xdr:to>
      <xdr:col>9</xdr:col>
      <xdr:colOff>2667000</xdr:colOff>
      <xdr:row>16</xdr:row>
      <xdr:rowOff>123825</xdr:rowOff>
    </xdr:to>
    <xdr:sp macro="" textlink="">
      <xdr:nvSpPr>
        <xdr:cNvPr id="10303" name="Option Button 63" hidden="1">
          <a:extLst>
            <a:ext uri="{63B3BB69-23CF-44E3-9099-C40C66FF867C}">
              <a14:compatExt xmlns:a14="http://schemas.microsoft.com/office/drawing/2010/main" spid="_x0000_s10303"/>
            </a:ext>
            <a:ext uri="{FF2B5EF4-FFF2-40B4-BE49-F238E27FC236}">
              <a16:creationId xmlns:a16="http://schemas.microsoft.com/office/drawing/2014/main" id="{27141253-24B8-41A1-9C44-B8BF8ADE103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1562100</xdr:colOff>
      <xdr:row>15</xdr:row>
      <xdr:rowOff>104775</xdr:rowOff>
    </xdr:from>
    <xdr:to>
      <xdr:col>10</xdr:col>
      <xdr:colOff>2609850</xdr:colOff>
      <xdr:row>16</xdr:row>
      <xdr:rowOff>123825</xdr:rowOff>
    </xdr:to>
    <xdr:sp macro="" textlink="">
      <xdr:nvSpPr>
        <xdr:cNvPr id="10304" name="Option Button 64" hidden="1">
          <a:extLst>
            <a:ext uri="{63B3BB69-23CF-44E3-9099-C40C66FF867C}">
              <a14:compatExt xmlns:a14="http://schemas.microsoft.com/office/drawing/2010/main" spid="_x0000_s10304"/>
            </a:ext>
            <a:ext uri="{FF2B5EF4-FFF2-40B4-BE49-F238E27FC236}">
              <a16:creationId xmlns:a16="http://schemas.microsoft.com/office/drawing/2014/main" id="{01BBA67C-721C-4FD4-A31A-A0BAD837755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11</xdr:col>
      <xdr:colOff>1638300</xdr:colOff>
      <xdr:row>15</xdr:row>
      <xdr:rowOff>104775</xdr:rowOff>
    </xdr:from>
    <xdr:to>
      <xdr:col>11</xdr:col>
      <xdr:colOff>2686050</xdr:colOff>
      <xdr:row>16</xdr:row>
      <xdr:rowOff>123825</xdr:rowOff>
    </xdr:to>
    <xdr:sp macro="" textlink="">
      <xdr:nvSpPr>
        <xdr:cNvPr id="10305" name="Option Button 65" hidden="1">
          <a:extLst>
            <a:ext uri="{63B3BB69-23CF-44E3-9099-C40C66FF867C}">
              <a14:compatExt xmlns:a14="http://schemas.microsoft.com/office/drawing/2010/main" spid="_x0000_s10305"/>
            </a:ext>
            <a:ext uri="{FF2B5EF4-FFF2-40B4-BE49-F238E27FC236}">
              <a16:creationId xmlns:a16="http://schemas.microsoft.com/office/drawing/2014/main" id="{3FB3CC98-E027-4178-B855-37EA58FC212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8</xdr:col>
      <xdr:colOff>57150</xdr:colOff>
      <xdr:row>44</xdr:row>
      <xdr:rowOff>28575</xdr:rowOff>
    </xdr:from>
    <xdr:ext cx="13420725" cy="381000"/>
    <xdr:sp macro="" textlink="">
      <xdr:nvSpPr>
        <xdr:cNvPr id="10306" name="Group Box 66" hidden="1">
          <a:extLst>
            <a:ext uri="{63B3BB69-23CF-44E3-9099-C40C66FF867C}">
              <a14:compatExt xmlns:a14="http://schemas.microsoft.com/office/drawing/2010/main" spid="_x0000_s10306"/>
            </a:ext>
            <a:ext uri="{FF2B5EF4-FFF2-40B4-BE49-F238E27FC236}">
              <a16:creationId xmlns:a16="http://schemas.microsoft.com/office/drawing/2014/main" id="{931BA8D5-BE32-4D21-BB37-4702F8B390C4}"/>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oneCellAnchor>
    <xdr:from>
      <xdr:col>8</xdr:col>
      <xdr:colOff>1562100</xdr:colOff>
      <xdr:row>44</xdr:row>
      <xdr:rowOff>104775</xdr:rowOff>
    </xdr:from>
    <xdr:ext cx="1047750" cy="209550"/>
    <xdr:sp macro="" textlink="">
      <xdr:nvSpPr>
        <xdr:cNvPr id="10307" name="Option Button 67" hidden="1">
          <a:extLst>
            <a:ext uri="{63B3BB69-23CF-44E3-9099-C40C66FF867C}">
              <a14:compatExt xmlns:a14="http://schemas.microsoft.com/office/drawing/2010/main" spid="_x0000_s10307"/>
            </a:ext>
            <a:ext uri="{FF2B5EF4-FFF2-40B4-BE49-F238E27FC236}">
              <a16:creationId xmlns:a16="http://schemas.microsoft.com/office/drawing/2014/main" id="{10730A81-A136-488B-B8C9-076B8BB6AF9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9</xdr:col>
      <xdr:colOff>1619250</xdr:colOff>
      <xdr:row>44</xdr:row>
      <xdr:rowOff>104775</xdr:rowOff>
    </xdr:from>
    <xdr:ext cx="1047750" cy="209550"/>
    <xdr:sp macro="" textlink="">
      <xdr:nvSpPr>
        <xdr:cNvPr id="10308" name="Option Button 68" hidden="1">
          <a:extLst>
            <a:ext uri="{63B3BB69-23CF-44E3-9099-C40C66FF867C}">
              <a14:compatExt xmlns:a14="http://schemas.microsoft.com/office/drawing/2010/main" spid="_x0000_s10308"/>
            </a:ext>
            <a:ext uri="{FF2B5EF4-FFF2-40B4-BE49-F238E27FC236}">
              <a16:creationId xmlns:a16="http://schemas.microsoft.com/office/drawing/2014/main" id="{B743537B-CD79-478D-BFC9-B8D94D36990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1562100</xdr:colOff>
      <xdr:row>44</xdr:row>
      <xdr:rowOff>104775</xdr:rowOff>
    </xdr:from>
    <xdr:ext cx="1047750" cy="209550"/>
    <xdr:sp macro="" textlink="">
      <xdr:nvSpPr>
        <xdr:cNvPr id="10309" name="Option Button 69" hidden="1">
          <a:extLst>
            <a:ext uri="{63B3BB69-23CF-44E3-9099-C40C66FF867C}">
              <a14:compatExt xmlns:a14="http://schemas.microsoft.com/office/drawing/2010/main" spid="_x0000_s10309"/>
            </a:ext>
            <a:ext uri="{FF2B5EF4-FFF2-40B4-BE49-F238E27FC236}">
              <a16:creationId xmlns:a16="http://schemas.microsoft.com/office/drawing/2014/main" id="{7FABD81D-8401-4DD6-BC35-5C26C7CF0F8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11</xdr:col>
      <xdr:colOff>1638300</xdr:colOff>
      <xdr:row>44</xdr:row>
      <xdr:rowOff>104775</xdr:rowOff>
    </xdr:from>
    <xdr:ext cx="1047750" cy="209550"/>
    <xdr:sp macro="" textlink="">
      <xdr:nvSpPr>
        <xdr:cNvPr id="10310" name="Option Button 70" hidden="1">
          <a:extLst>
            <a:ext uri="{63B3BB69-23CF-44E3-9099-C40C66FF867C}">
              <a14:compatExt xmlns:a14="http://schemas.microsoft.com/office/drawing/2010/main" spid="_x0000_s10310"/>
            </a:ext>
            <a:ext uri="{FF2B5EF4-FFF2-40B4-BE49-F238E27FC236}">
              <a16:creationId xmlns:a16="http://schemas.microsoft.com/office/drawing/2014/main" id="{9AD7AB13-0CEE-40B3-A2D2-BE5429E82B4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32</xdr:col>
      <xdr:colOff>6350</xdr:colOff>
      <xdr:row>9</xdr:row>
      <xdr:rowOff>381000</xdr:rowOff>
    </xdr:to>
    <xdr:sp macro="" textlink="">
      <xdr:nvSpPr>
        <xdr:cNvPr id="2068" name="Group Box 20" hidden="1">
          <a:extLst>
            <a:ext uri="{63B3BB69-23CF-44E3-9099-C40C66FF867C}">
              <a14:compatExt xmlns:a14="http://schemas.microsoft.com/office/drawing/2010/main"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78" name="Option Button 30" hidden="1">
          <a:extLst>
            <a:ext uri="{63B3BB69-23CF-44E3-9099-C40C66FF867C}">
              <a14:compatExt xmlns:a14="http://schemas.microsoft.com/office/drawing/2010/main" spid="_x0000_s2078"/>
            </a:ext>
            <a:ext uri="{FF2B5EF4-FFF2-40B4-BE49-F238E27FC236}">
              <a16:creationId xmlns:a16="http://schemas.microsoft.com/office/drawing/2014/main" id="{00000000-0008-0000-0200-00001E080000}"/>
            </a:ext>
            <a:ext uri="{147F2762-F138-4A5C-976F-8EAC2B608ADB}">
              <a16:predDERef xmlns:a16="http://schemas.microsoft.com/office/drawing/2014/main" pred="{00000000-0008-0000-0200-00001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80" name="Option Button 32" hidden="1">
          <a:extLst>
            <a:ext uri="{63B3BB69-23CF-44E3-9099-C40C66FF867C}">
              <a14:compatExt xmlns:a14="http://schemas.microsoft.com/office/drawing/2010/main" spid="_x0000_s2080"/>
            </a:ext>
            <a:ext uri="{FF2B5EF4-FFF2-40B4-BE49-F238E27FC236}">
              <a16:creationId xmlns:a16="http://schemas.microsoft.com/office/drawing/2014/main" id="{00000000-0008-0000-0200-000020080000}"/>
            </a:ext>
            <a:ext uri="{147F2762-F138-4A5C-976F-8EAC2B608ADB}">
              <a16:predDERef xmlns:a16="http://schemas.microsoft.com/office/drawing/2014/main" pred="{00000000-0008-0000-0200-00001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82" name="Option Button 34" hidden="1">
          <a:extLst>
            <a:ext uri="{63B3BB69-23CF-44E3-9099-C40C66FF867C}">
              <a14:compatExt xmlns:a14="http://schemas.microsoft.com/office/drawing/2010/main" spid="_x0000_s2082"/>
            </a:ext>
            <a:ext uri="{FF2B5EF4-FFF2-40B4-BE49-F238E27FC236}">
              <a16:creationId xmlns:a16="http://schemas.microsoft.com/office/drawing/2014/main" id="{00000000-0008-0000-0200-000022080000}"/>
            </a:ext>
            <a:ext uri="{147F2762-F138-4A5C-976F-8EAC2B608ADB}">
              <a16:predDERef xmlns:a16="http://schemas.microsoft.com/office/drawing/2014/main" pred="{00000000-0008-0000-0200-00002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xdr:row>
      <xdr:rowOff>0</xdr:rowOff>
    </xdr:from>
    <xdr:to>
      <xdr:col>11</xdr:col>
      <xdr:colOff>438150</xdr:colOff>
      <xdr:row>9</xdr:row>
      <xdr:rowOff>209550</xdr:rowOff>
    </xdr:to>
    <xdr:sp macro="" textlink="">
      <xdr:nvSpPr>
        <xdr:cNvPr id="2084" name="Option Button 36" hidden="1">
          <a:extLst>
            <a:ext uri="{63B3BB69-23CF-44E3-9099-C40C66FF867C}">
              <a14:compatExt xmlns:a14="http://schemas.microsoft.com/office/drawing/2010/main" spid="_x0000_s2084"/>
            </a:ext>
            <a:ext uri="{FF2B5EF4-FFF2-40B4-BE49-F238E27FC236}">
              <a16:creationId xmlns:a16="http://schemas.microsoft.com/office/drawing/2014/main" id="{00000000-0008-0000-0200-000024080000}"/>
            </a:ext>
            <a:ext uri="{147F2762-F138-4A5C-976F-8EAC2B608ADB}">
              <a16:predDERef xmlns:a16="http://schemas.microsoft.com/office/drawing/2014/main" pred="{00000000-0008-0000-0200-00002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32</xdr:col>
      <xdr:colOff>6350</xdr:colOff>
      <xdr:row>24</xdr:row>
      <xdr:rowOff>63500</xdr:rowOff>
    </xdr:to>
    <xdr:sp macro="" textlink="">
      <xdr:nvSpPr>
        <xdr:cNvPr id="2085" name="Group Box 37" hidden="1">
          <a:extLst>
            <a:ext uri="{63B3BB69-23CF-44E3-9099-C40C66FF867C}">
              <a14:compatExt xmlns:a14="http://schemas.microsoft.com/office/drawing/2010/main" spid="_x0000_s2085"/>
            </a:ext>
            <a:ext uri="{FF2B5EF4-FFF2-40B4-BE49-F238E27FC236}">
              <a16:creationId xmlns:a16="http://schemas.microsoft.com/office/drawing/2014/main" id="{00000000-0008-0000-0200-000025080000}"/>
            </a:ext>
            <a:ext uri="{147F2762-F138-4A5C-976F-8EAC2B608ADB}">
              <a16:predDERef xmlns:a16="http://schemas.microsoft.com/office/drawing/2014/main" pred="{00000000-0008-0000-0200-000024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23</xdr:row>
      <xdr:rowOff>0</xdr:rowOff>
    </xdr:from>
    <xdr:to>
      <xdr:col>32</xdr:col>
      <xdr:colOff>6350</xdr:colOff>
      <xdr:row>24</xdr:row>
      <xdr:rowOff>63500</xdr:rowOff>
    </xdr:to>
    <xdr:sp macro="" textlink="">
      <xdr:nvSpPr>
        <xdr:cNvPr id="2090" name="Group Box 42" hidden="1">
          <a:extLst>
            <a:ext uri="{63B3BB69-23CF-44E3-9099-C40C66FF867C}">
              <a14:compatExt xmlns:a14="http://schemas.microsoft.com/office/drawing/2010/main" spid="_x0000_s2090"/>
            </a:ext>
            <a:ext uri="{FF2B5EF4-FFF2-40B4-BE49-F238E27FC236}">
              <a16:creationId xmlns:a16="http://schemas.microsoft.com/office/drawing/2014/main" id="{00000000-0008-0000-0200-00002A080000}"/>
            </a:ext>
            <a:ext uri="{147F2762-F138-4A5C-976F-8EAC2B608ADB}">
              <a16:predDERef xmlns:a16="http://schemas.microsoft.com/office/drawing/2014/main" pred="{00000000-0008-0000-0200-000025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099" name="Option Button 51" hidden="1">
          <a:extLst>
            <a:ext uri="{63B3BB69-23CF-44E3-9099-C40C66FF867C}">
              <a14:compatExt xmlns:a14="http://schemas.microsoft.com/office/drawing/2010/main" spid="_x0000_s2099"/>
            </a:ext>
            <a:ext uri="{FF2B5EF4-FFF2-40B4-BE49-F238E27FC236}">
              <a16:creationId xmlns:a16="http://schemas.microsoft.com/office/drawing/2014/main" id="{00000000-0008-0000-0200-000033080000}"/>
            </a:ext>
            <a:ext uri="{147F2762-F138-4A5C-976F-8EAC2B608ADB}">
              <a16:predDERef xmlns:a16="http://schemas.microsoft.com/office/drawing/2014/main" pred="{00000000-0008-0000-0200-00002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0" name="Option Button 52" hidden="1">
          <a:extLst>
            <a:ext uri="{63B3BB69-23CF-44E3-9099-C40C66FF867C}">
              <a14:compatExt xmlns:a14="http://schemas.microsoft.com/office/drawing/2010/main" spid="_x0000_s2100"/>
            </a:ext>
            <a:ext uri="{FF2B5EF4-FFF2-40B4-BE49-F238E27FC236}">
              <a16:creationId xmlns:a16="http://schemas.microsoft.com/office/drawing/2014/main" id="{00000000-0008-0000-0200-000034080000}"/>
            </a:ext>
            <a:ext uri="{147F2762-F138-4A5C-976F-8EAC2B608ADB}">
              <a16:predDERef xmlns:a16="http://schemas.microsoft.com/office/drawing/2014/main" pred="{00000000-0008-0000-0200-00003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1" name="Option Button 53" hidden="1">
          <a:extLst>
            <a:ext uri="{63B3BB69-23CF-44E3-9099-C40C66FF867C}">
              <a14:compatExt xmlns:a14="http://schemas.microsoft.com/office/drawing/2010/main" spid="_x0000_s2101"/>
            </a:ext>
            <a:ext uri="{FF2B5EF4-FFF2-40B4-BE49-F238E27FC236}">
              <a16:creationId xmlns:a16="http://schemas.microsoft.com/office/drawing/2014/main" id="{00000000-0008-0000-0200-000035080000}"/>
            </a:ext>
            <a:ext uri="{147F2762-F138-4A5C-976F-8EAC2B608ADB}">
              <a16:predDERef xmlns:a16="http://schemas.microsoft.com/office/drawing/2014/main" pred="{00000000-0008-0000-0200-00003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2" name="Option Button 54" hidden="1">
          <a:extLst>
            <a:ext uri="{63B3BB69-23CF-44E3-9099-C40C66FF867C}">
              <a14:compatExt xmlns:a14="http://schemas.microsoft.com/office/drawing/2010/main" spid="_x0000_s2102"/>
            </a:ext>
            <a:ext uri="{FF2B5EF4-FFF2-40B4-BE49-F238E27FC236}">
              <a16:creationId xmlns:a16="http://schemas.microsoft.com/office/drawing/2014/main" id="{00000000-0008-0000-0200-000036080000}"/>
            </a:ext>
            <a:ext uri="{147F2762-F138-4A5C-976F-8EAC2B608ADB}">
              <a16:predDERef xmlns:a16="http://schemas.microsoft.com/office/drawing/2014/main" pred="{00000000-0008-0000-0200-00003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7" name="Option Button 59" hidden="1">
          <a:extLst>
            <a:ext uri="{63B3BB69-23CF-44E3-9099-C40C66FF867C}">
              <a14:compatExt xmlns:a14="http://schemas.microsoft.com/office/drawing/2010/main" spid="_x0000_s2107"/>
            </a:ext>
            <a:ext uri="{FF2B5EF4-FFF2-40B4-BE49-F238E27FC236}">
              <a16:creationId xmlns:a16="http://schemas.microsoft.com/office/drawing/2014/main" id="{00000000-0008-0000-0200-00003B080000}"/>
            </a:ext>
            <a:ext uri="{147F2762-F138-4A5C-976F-8EAC2B608ADB}">
              <a16:predDERef xmlns:a16="http://schemas.microsoft.com/office/drawing/2014/main" pred="{00000000-0008-0000-0200-00003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8" name="Option Button 60" hidden="1">
          <a:extLst>
            <a:ext uri="{63B3BB69-23CF-44E3-9099-C40C66FF867C}">
              <a14:compatExt xmlns:a14="http://schemas.microsoft.com/office/drawing/2010/main" spid="_x0000_s2108"/>
            </a:ext>
            <a:ext uri="{FF2B5EF4-FFF2-40B4-BE49-F238E27FC236}">
              <a16:creationId xmlns:a16="http://schemas.microsoft.com/office/drawing/2014/main" id="{00000000-0008-0000-0200-00003C080000}"/>
            </a:ext>
            <a:ext uri="{147F2762-F138-4A5C-976F-8EAC2B608ADB}">
              <a16:predDERef xmlns:a16="http://schemas.microsoft.com/office/drawing/2014/main" pred="{00000000-0008-0000-0200-00003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09" name="Option Button 61" hidden="1">
          <a:extLst>
            <a:ext uri="{63B3BB69-23CF-44E3-9099-C40C66FF867C}">
              <a14:compatExt xmlns:a14="http://schemas.microsoft.com/office/drawing/2010/main" spid="_x0000_s2109"/>
            </a:ext>
            <a:ext uri="{FF2B5EF4-FFF2-40B4-BE49-F238E27FC236}">
              <a16:creationId xmlns:a16="http://schemas.microsoft.com/office/drawing/2014/main" id="{00000000-0008-0000-0200-00003D080000}"/>
            </a:ext>
            <a:ext uri="{147F2762-F138-4A5C-976F-8EAC2B608ADB}">
              <a16:predDERef xmlns:a16="http://schemas.microsoft.com/office/drawing/2014/main" pred="{00000000-0008-0000-0200-00003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23</xdr:row>
      <xdr:rowOff>0</xdr:rowOff>
    </xdr:from>
    <xdr:to>
      <xdr:col>11</xdr:col>
      <xdr:colOff>438150</xdr:colOff>
      <xdr:row>23</xdr:row>
      <xdr:rowOff>209550</xdr:rowOff>
    </xdr:to>
    <xdr:sp macro="" textlink="">
      <xdr:nvSpPr>
        <xdr:cNvPr id="2110" name="Option Button 62" hidden="1">
          <a:extLst>
            <a:ext uri="{63B3BB69-23CF-44E3-9099-C40C66FF867C}">
              <a14:compatExt xmlns:a14="http://schemas.microsoft.com/office/drawing/2010/main" spid="_x0000_s2110"/>
            </a:ext>
            <a:ext uri="{FF2B5EF4-FFF2-40B4-BE49-F238E27FC236}">
              <a16:creationId xmlns:a16="http://schemas.microsoft.com/office/drawing/2014/main" id="{00000000-0008-0000-0200-00003E080000}"/>
            </a:ext>
            <a:ext uri="{147F2762-F138-4A5C-976F-8EAC2B608ADB}">
              <a16:predDERef xmlns:a16="http://schemas.microsoft.com/office/drawing/2014/main" pred="{00000000-0008-0000-0200-00003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32</xdr:col>
      <xdr:colOff>6350</xdr:colOff>
      <xdr:row>28</xdr:row>
      <xdr:rowOff>381000</xdr:rowOff>
    </xdr:to>
    <xdr:sp macro="" textlink="">
      <xdr:nvSpPr>
        <xdr:cNvPr id="2111" name="Group Box 63" hidden="1">
          <a:extLst>
            <a:ext uri="{63B3BB69-23CF-44E3-9099-C40C66FF867C}">
              <a14:compatExt xmlns:a14="http://schemas.microsoft.com/office/drawing/2010/main" spid="_x0000_s2111"/>
            </a:ext>
            <a:ext uri="{FF2B5EF4-FFF2-40B4-BE49-F238E27FC236}">
              <a16:creationId xmlns:a16="http://schemas.microsoft.com/office/drawing/2014/main" id="{00000000-0008-0000-0200-00003F080000}"/>
            </a:ext>
            <a:ext uri="{147F2762-F138-4A5C-976F-8EAC2B608ADB}">
              <a16:predDERef xmlns:a16="http://schemas.microsoft.com/office/drawing/2014/main" pred="{00000000-0008-0000-0200-00003E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2" name="Option Button 64" hidden="1">
          <a:extLst>
            <a:ext uri="{63B3BB69-23CF-44E3-9099-C40C66FF867C}">
              <a14:compatExt xmlns:a14="http://schemas.microsoft.com/office/drawing/2010/main" spid="_x0000_s2112"/>
            </a:ext>
            <a:ext uri="{FF2B5EF4-FFF2-40B4-BE49-F238E27FC236}">
              <a16:creationId xmlns:a16="http://schemas.microsoft.com/office/drawing/2014/main" id="{00000000-0008-0000-0200-000040080000}"/>
            </a:ext>
            <a:ext uri="{147F2762-F138-4A5C-976F-8EAC2B608ADB}">
              <a16:predDERef xmlns:a16="http://schemas.microsoft.com/office/drawing/2014/main" pred="{00000000-0008-0000-0200-00003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3" name="Option Button 65" hidden="1">
          <a:extLst>
            <a:ext uri="{63B3BB69-23CF-44E3-9099-C40C66FF867C}">
              <a14:compatExt xmlns:a14="http://schemas.microsoft.com/office/drawing/2010/main" spid="_x0000_s2113"/>
            </a:ext>
            <a:ext uri="{FF2B5EF4-FFF2-40B4-BE49-F238E27FC236}">
              <a16:creationId xmlns:a16="http://schemas.microsoft.com/office/drawing/2014/main" id="{00000000-0008-0000-0200-000041080000}"/>
            </a:ext>
            <a:ext uri="{147F2762-F138-4A5C-976F-8EAC2B608ADB}">
              <a16:predDERef xmlns:a16="http://schemas.microsoft.com/office/drawing/2014/main" pred="{00000000-0008-0000-0200-00004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4" name="Option Button 66" hidden="1">
          <a:extLst>
            <a:ext uri="{63B3BB69-23CF-44E3-9099-C40C66FF867C}">
              <a14:compatExt xmlns:a14="http://schemas.microsoft.com/office/drawing/2010/main" spid="_x0000_s2114"/>
            </a:ext>
            <a:ext uri="{FF2B5EF4-FFF2-40B4-BE49-F238E27FC236}">
              <a16:creationId xmlns:a16="http://schemas.microsoft.com/office/drawing/2014/main" id="{00000000-0008-0000-0200-000042080000}"/>
            </a:ext>
            <a:ext uri="{147F2762-F138-4A5C-976F-8EAC2B608ADB}">
              <a16:predDERef xmlns:a16="http://schemas.microsoft.com/office/drawing/2014/main" pred="{00000000-0008-0000-0200-00004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0</xdr:rowOff>
    </xdr:from>
    <xdr:to>
      <xdr:col>11</xdr:col>
      <xdr:colOff>438150</xdr:colOff>
      <xdr:row>28</xdr:row>
      <xdr:rowOff>209550</xdr:rowOff>
    </xdr:to>
    <xdr:sp macro="" textlink="">
      <xdr:nvSpPr>
        <xdr:cNvPr id="2115" name="Option Button 67" hidden="1">
          <a:extLst>
            <a:ext uri="{63B3BB69-23CF-44E3-9099-C40C66FF867C}">
              <a14:compatExt xmlns:a14="http://schemas.microsoft.com/office/drawing/2010/main" spid="_x0000_s2115"/>
            </a:ext>
            <a:ext uri="{FF2B5EF4-FFF2-40B4-BE49-F238E27FC236}">
              <a16:creationId xmlns:a16="http://schemas.microsoft.com/office/drawing/2014/main" id="{00000000-0008-0000-0200-000043080000}"/>
            </a:ext>
            <a:ext uri="{147F2762-F138-4A5C-976F-8EAC2B608ADB}">
              <a16:predDERef xmlns:a16="http://schemas.microsoft.com/office/drawing/2014/main" pred="{00000000-0008-0000-0200-00004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32</xdr:col>
      <xdr:colOff>6350</xdr:colOff>
      <xdr:row>45</xdr:row>
      <xdr:rowOff>64861</xdr:rowOff>
    </xdr:to>
    <xdr:sp macro="" textlink="">
      <xdr:nvSpPr>
        <xdr:cNvPr id="2116" name="Group Box 68" hidden="1">
          <a:extLst>
            <a:ext uri="{63B3BB69-23CF-44E3-9099-C40C66FF867C}">
              <a14:compatExt xmlns:a14="http://schemas.microsoft.com/office/drawing/2010/main" spid="_x0000_s2116"/>
            </a:ext>
            <a:ext uri="{FF2B5EF4-FFF2-40B4-BE49-F238E27FC236}">
              <a16:creationId xmlns:a16="http://schemas.microsoft.com/office/drawing/2014/main" id="{00000000-0008-0000-0200-000044080000}"/>
            </a:ext>
            <a:ext uri="{147F2762-F138-4A5C-976F-8EAC2B608ADB}">
              <a16:predDERef xmlns:a16="http://schemas.microsoft.com/office/drawing/2014/main" pred="{00000000-0008-0000-0200-000043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17" name="Option Button 69" hidden="1">
          <a:extLst>
            <a:ext uri="{63B3BB69-23CF-44E3-9099-C40C66FF867C}">
              <a14:compatExt xmlns:a14="http://schemas.microsoft.com/office/drawing/2010/main" spid="_x0000_s2117"/>
            </a:ext>
            <a:ext uri="{FF2B5EF4-FFF2-40B4-BE49-F238E27FC236}">
              <a16:creationId xmlns:a16="http://schemas.microsoft.com/office/drawing/2014/main" id="{00000000-0008-0000-0200-000045080000}"/>
            </a:ext>
            <a:ext uri="{147F2762-F138-4A5C-976F-8EAC2B608ADB}">
              <a16:predDERef xmlns:a16="http://schemas.microsoft.com/office/drawing/2014/main" pred="{00000000-0008-0000-0200-00004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18" name="Option Button 70" hidden="1">
          <a:extLst>
            <a:ext uri="{63B3BB69-23CF-44E3-9099-C40C66FF867C}">
              <a14:compatExt xmlns:a14="http://schemas.microsoft.com/office/drawing/2010/main" spid="_x0000_s2118"/>
            </a:ext>
            <a:ext uri="{FF2B5EF4-FFF2-40B4-BE49-F238E27FC236}">
              <a16:creationId xmlns:a16="http://schemas.microsoft.com/office/drawing/2014/main" id="{00000000-0008-0000-0200-000046080000}"/>
            </a:ext>
            <a:ext uri="{147F2762-F138-4A5C-976F-8EAC2B608ADB}">
              <a16:predDERef xmlns:a16="http://schemas.microsoft.com/office/drawing/2014/main" pred="{00000000-0008-0000-0200-00004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19" name="Option Button 71" hidden="1">
          <a:extLst>
            <a:ext uri="{63B3BB69-23CF-44E3-9099-C40C66FF867C}">
              <a14:compatExt xmlns:a14="http://schemas.microsoft.com/office/drawing/2010/main" spid="_x0000_s2119"/>
            </a:ext>
            <a:ext uri="{FF2B5EF4-FFF2-40B4-BE49-F238E27FC236}">
              <a16:creationId xmlns:a16="http://schemas.microsoft.com/office/drawing/2014/main" id="{00000000-0008-0000-0200-000047080000}"/>
            </a:ext>
            <a:ext uri="{147F2762-F138-4A5C-976F-8EAC2B608ADB}">
              <a16:predDERef xmlns:a16="http://schemas.microsoft.com/office/drawing/2014/main" pred="{00000000-0008-0000-0200-00004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44</xdr:row>
      <xdr:rowOff>0</xdr:rowOff>
    </xdr:from>
    <xdr:to>
      <xdr:col>11</xdr:col>
      <xdr:colOff>438150</xdr:colOff>
      <xdr:row>44</xdr:row>
      <xdr:rowOff>209550</xdr:rowOff>
    </xdr:to>
    <xdr:sp macro="" textlink="">
      <xdr:nvSpPr>
        <xdr:cNvPr id="2120" name="Option Button 72" hidden="1">
          <a:extLst>
            <a:ext uri="{63B3BB69-23CF-44E3-9099-C40C66FF867C}">
              <a14:compatExt xmlns:a14="http://schemas.microsoft.com/office/drawing/2010/main" spid="_x0000_s2120"/>
            </a:ext>
            <a:ext uri="{FF2B5EF4-FFF2-40B4-BE49-F238E27FC236}">
              <a16:creationId xmlns:a16="http://schemas.microsoft.com/office/drawing/2014/main" id="{00000000-0008-0000-0200-000048080000}"/>
            </a:ext>
            <a:ext uri="{147F2762-F138-4A5C-976F-8EAC2B608ADB}">
              <a16:predDERef xmlns:a16="http://schemas.microsoft.com/office/drawing/2014/main" pred="{00000000-0008-0000-0200-000047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32</xdr:col>
      <xdr:colOff>6350</xdr:colOff>
      <xdr:row>52</xdr:row>
      <xdr:rowOff>425450</xdr:rowOff>
    </xdr:to>
    <xdr:sp macro="" textlink="">
      <xdr:nvSpPr>
        <xdr:cNvPr id="31" name="Group Box 73" hidden="1">
          <a:extLst>
            <a:ext uri="{63B3BB69-23CF-44E3-9099-C40C66FF867C}">
              <a14:compatExt xmlns:a14="http://schemas.microsoft.com/office/drawing/2010/main" spid="_x0000_s2121"/>
            </a:ext>
            <a:ext uri="{FF2B5EF4-FFF2-40B4-BE49-F238E27FC236}">
              <a16:creationId xmlns:a16="http://schemas.microsoft.com/office/drawing/2014/main" id="{00000000-0008-0000-0200-000049080000}"/>
            </a:ext>
            <a:ext uri="{147F2762-F138-4A5C-976F-8EAC2B608ADB}">
              <a16:predDERef xmlns:a16="http://schemas.microsoft.com/office/drawing/2014/main" pred="{00000000-0008-0000-0200-000048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30" name="Option Button 74" hidden="1">
          <a:extLst>
            <a:ext uri="{63B3BB69-23CF-44E3-9099-C40C66FF867C}">
              <a14:compatExt xmlns:a14="http://schemas.microsoft.com/office/drawing/2010/main" spid="_x0000_s2122"/>
            </a:ext>
            <a:ext uri="{FF2B5EF4-FFF2-40B4-BE49-F238E27FC236}">
              <a16:creationId xmlns:a16="http://schemas.microsoft.com/office/drawing/2014/main" id="{00000000-0008-0000-0200-00004A080000}"/>
            </a:ext>
            <a:ext uri="{147F2762-F138-4A5C-976F-8EAC2B608ADB}">
              <a16:predDERef xmlns:a16="http://schemas.microsoft.com/office/drawing/2014/main" pred="{00000000-0008-0000-0200-00004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29" name="Option Button 75" hidden="1">
          <a:extLst>
            <a:ext uri="{63B3BB69-23CF-44E3-9099-C40C66FF867C}">
              <a14:compatExt xmlns:a14="http://schemas.microsoft.com/office/drawing/2010/main" spid="_x0000_s2123"/>
            </a:ext>
            <a:ext uri="{FF2B5EF4-FFF2-40B4-BE49-F238E27FC236}">
              <a16:creationId xmlns:a16="http://schemas.microsoft.com/office/drawing/2014/main" id="{00000000-0008-0000-0200-00004B080000}"/>
            </a:ext>
            <a:ext uri="{147F2762-F138-4A5C-976F-8EAC2B608ADB}">
              <a16:predDERef xmlns:a16="http://schemas.microsoft.com/office/drawing/2014/main" pred="{00000000-0008-0000-0200-00004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28" name="Option Button 76" hidden="1">
          <a:extLst>
            <a:ext uri="{63B3BB69-23CF-44E3-9099-C40C66FF867C}">
              <a14:compatExt xmlns:a14="http://schemas.microsoft.com/office/drawing/2010/main" spid="_x0000_s2124"/>
            </a:ext>
            <a:ext uri="{FF2B5EF4-FFF2-40B4-BE49-F238E27FC236}">
              <a16:creationId xmlns:a16="http://schemas.microsoft.com/office/drawing/2014/main" id="{00000000-0008-0000-0200-00004C080000}"/>
            </a:ext>
            <a:ext uri="{147F2762-F138-4A5C-976F-8EAC2B608ADB}">
              <a16:predDERef xmlns:a16="http://schemas.microsoft.com/office/drawing/2014/main" pred="{00000000-0008-0000-0200-00004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52</xdr:row>
      <xdr:rowOff>0</xdr:rowOff>
    </xdr:from>
    <xdr:to>
      <xdr:col>11</xdr:col>
      <xdr:colOff>438150</xdr:colOff>
      <xdr:row>52</xdr:row>
      <xdr:rowOff>209550</xdr:rowOff>
    </xdr:to>
    <xdr:sp macro="" textlink="">
      <xdr:nvSpPr>
        <xdr:cNvPr id="27" name="Option Button 77" hidden="1">
          <a:extLst>
            <a:ext uri="{63B3BB69-23CF-44E3-9099-C40C66FF867C}">
              <a14:compatExt xmlns:a14="http://schemas.microsoft.com/office/drawing/2010/main" spid="_x0000_s2125"/>
            </a:ext>
            <a:ext uri="{FF2B5EF4-FFF2-40B4-BE49-F238E27FC236}">
              <a16:creationId xmlns:a16="http://schemas.microsoft.com/office/drawing/2014/main" id="{00000000-0008-0000-0200-00004D080000}"/>
            </a:ext>
            <a:ext uri="{147F2762-F138-4A5C-976F-8EAC2B608ADB}">
              <a16:predDERef xmlns:a16="http://schemas.microsoft.com/office/drawing/2014/main" pred="{00000000-0008-0000-0200-00004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32</xdr:col>
      <xdr:colOff>6350</xdr:colOff>
      <xdr:row>53</xdr:row>
      <xdr:rowOff>377825</xdr:rowOff>
    </xdr:to>
    <xdr:sp macro="" textlink="">
      <xdr:nvSpPr>
        <xdr:cNvPr id="26" name="Group Box 78" hidden="1">
          <a:extLst>
            <a:ext uri="{63B3BB69-23CF-44E3-9099-C40C66FF867C}">
              <a14:compatExt xmlns:a14="http://schemas.microsoft.com/office/drawing/2010/main" spid="_x0000_s2126"/>
            </a:ext>
            <a:ext uri="{FF2B5EF4-FFF2-40B4-BE49-F238E27FC236}">
              <a16:creationId xmlns:a16="http://schemas.microsoft.com/office/drawing/2014/main" id="{00000000-0008-0000-0200-00004E080000}"/>
            </a:ext>
            <a:ext uri="{147F2762-F138-4A5C-976F-8EAC2B608ADB}">
              <a16:predDERef xmlns:a16="http://schemas.microsoft.com/office/drawing/2014/main" pred="{00000000-0008-0000-0200-00004D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5" name="Option Button 79" hidden="1">
          <a:extLst>
            <a:ext uri="{63B3BB69-23CF-44E3-9099-C40C66FF867C}">
              <a14:compatExt xmlns:a14="http://schemas.microsoft.com/office/drawing/2010/main" spid="_x0000_s2127"/>
            </a:ext>
            <a:ext uri="{FF2B5EF4-FFF2-40B4-BE49-F238E27FC236}">
              <a16:creationId xmlns:a16="http://schemas.microsoft.com/office/drawing/2014/main" id="{00000000-0008-0000-0200-00004F080000}"/>
            </a:ext>
            <a:ext uri="{147F2762-F138-4A5C-976F-8EAC2B608ADB}">
              <a16:predDERef xmlns:a16="http://schemas.microsoft.com/office/drawing/2014/main" pred="{00000000-0008-0000-0200-00004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4" name="Option Button 80" hidden="1">
          <a:extLst>
            <a:ext uri="{63B3BB69-23CF-44E3-9099-C40C66FF867C}">
              <a14:compatExt xmlns:a14="http://schemas.microsoft.com/office/drawing/2010/main" spid="_x0000_s2128"/>
            </a:ext>
            <a:ext uri="{FF2B5EF4-FFF2-40B4-BE49-F238E27FC236}">
              <a16:creationId xmlns:a16="http://schemas.microsoft.com/office/drawing/2014/main" id="{00000000-0008-0000-0200-000050080000}"/>
            </a:ext>
            <a:ext uri="{147F2762-F138-4A5C-976F-8EAC2B608ADB}">
              <a16:predDERef xmlns:a16="http://schemas.microsoft.com/office/drawing/2014/main" pred="{00000000-0008-0000-0200-00004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3" name="Option Button 81" hidden="1">
          <a:extLst>
            <a:ext uri="{63B3BB69-23CF-44E3-9099-C40C66FF867C}">
              <a14:compatExt xmlns:a14="http://schemas.microsoft.com/office/drawing/2010/main" spid="_x0000_s2129"/>
            </a:ext>
            <a:ext uri="{FF2B5EF4-FFF2-40B4-BE49-F238E27FC236}">
              <a16:creationId xmlns:a16="http://schemas.microsoft.com/office/drawing/2014/main" id="{00000000-0008-0000-0200-000051080000}"/>
            </a:ext>
            <a:ext uri="{147F2762-F138-4A5C-976F-8EAC2B608ADB}">
              <a16:predDERef xmlns:a16="http://schemas.microsoft.com/office/drawing/2014/main" pred="{00000000-0008-0000-0200-00005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53</xdr:row>
      <xdr:rowOff>0</xdr:rowOff>
    </xdr:from>
    <xdr:to>
      <xdr:col>11</xdr:col>
      <xdr:colOff>438150</xdr:colOff>
      <xdr:row>53</xdr:row>
      <xdr:rowOff>206375</xdr:rowOff>
    </xdr:to>
    <xdr:sp macro="" textlink="">
      <xdr:nvSpPr>
        <xdr:cNvPr id="22" name="Option Button 82" hidden="1">
          <a:extLst>
            <a:ext uri="{63B3BB69-23CF-44E3-9099-C40C66FF867C}">
              <a14:compatExt xmlns:a14="http://schemas.microsoft.com/office/drawing/2010/main" spid="_x0000_s2130"/>
            </a:ext>
            <a:ext uri="{FF2B5EF4-FFF2-40B4-BE49-F238E27FC236}">
              <a16:creationId xmlns:a16="http://schemas.microsoft.com/office/drawing/2014/main" id="{00000000-0008-0000-0200-000052080000}"/>
            </a:ext>
            <a:ext uri="{147F2762-F138-4A5C-976F-8EAC2B608ADB}">
              <a16:predDERef xmlns:a16="http://schemas.microsoft.com/office/drawing/2014/main" pred="{00000000-0008-0000-0200-00005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28575</xdr:rowOff>
    </xdr:from>
    <xdr:to>
      <xdr:col>32</xdr:col>
      <xdr:colOff>6350</xdr:colOff>
      <xdr:row>54</xdr:row>
      <xdr:rowOff>406400</xdr:rowOff>
    </xdr:to>
    <xdr:sp macro="" textlink="">
      <xdr:nvSpPr>
        <xdr:cNvPr id="21" name="Group Box 83" hidden="1">
          <a:extLst>
            <a:ext uri="{63B3BB69-23CF-44E3-9099-C40C66FF867C}">
              <a14:compatExt xmlns:a14="http://schemas.microsoft.com/office/drawing/2010/main" spid="_x0000_s2131"/>
            </a:ext>
            <a:ext uri="{FF2B5EF4-FFF2-40B4-BE49-F238E27FC236}">
              <a16:creationId xmlns:a16="http://schemas.microsoft.com/office/drawing/2014/main" id="{00000000-0008-0000-0200-000053080000}"/>
            </a:ext>
            <a:ext uri="{147F2762-F138-4A5C-976F-8EAC2B608ADB}">
              <a16:predDERef xmlns:a16="http://schemas.microsoft.com/office/drawing/2014/main" pred="{00000000-0008-0000-0200-000052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20" name="Option Button 84" hidden="1">
          <a:extLst>
            <a:ext uri="{63B3BB69-23CF-44E3-9099-C40C66FF867C}">
              <a14:compatExt xmlns:a14="http://schemas.microsoft.com/office/drawing/2010/main" spid="_x0000_s2132"/>
            </a:ext>
            <a:ext uri="{FF2B5EF4-FFF2-40B4-BE49-F238E27FC236}">
              <a16:creationId xmlns:a16="http://schemas.microsoft.com/office/drawing/2014/main" id="{00000000-0008-0000-0200-000054080000}"/>
            </a:ext>
            <a:ext uri="{147F2762-F138-4A5C-976F-8EAC2B608ADB}">
              <a16:predDERef xmlns:a16="http://schemas.microsoft.com/office/drawing/2014/main" pred="{00000000-0008-0000-0200-00005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19" name="Option Button 85" hidden="1">
          <a:extLst>
            <a:ext uri="{63B3BB69-23CF-44E3-9099-C40C66FF867C}">
              <a14:compatExt xmlns:a14="http://schemas.microsoft.com/office/drawing/2010/main" spid="_x0000_s2133"/>
            </a:ext>
            <a:ext uri="{FF2B5EF4-FFF2-40B4-BE49-F238E27FC236}">
              <a16:creationId xmlns:a16="http://schemas.microsoft.com/office/drawing/2014/main" id="{00000000-0008-0000-0200-000055080000}"/>
            </a:ext>
            <a:ext uri="{147F2762-F138-4A5C-976F-8EAC2B608ADB}">
              <a16:predDERef xmlns:a16="http://schemas.microsoft.com/office/drawing/2014/main" pred="{00000000-0008-0000-0200-00005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18" name="Option Button 86" hidden="1">
          <a:extLst>
            <a:ext uri="{63B3BB69-23CF-44E3-9099-C40C66FF867C}">
              <a14:compatExt xmlns:a14="http://schemas.microsoft.com/office/drawing/2010/main" spid="_x0000_s2134"/>
            </a:ext>
            <a:ext uri="{FF2B5EF4-FFF2-40B4-BE49-F238E27FC236}">
              <a16:creationId xmlns:a16="http://schemas.microsoft.com/office/drawing/2014/main" id="{00000000-0008-0000-0200-000056080000}"/>
            </a:ext>
            <a:ext uri="{147F2762-F138-4A5C-976F-8EAC2B608ADB}">
              <a16:predDERef xmlns:a16="http://schemas.microsoft.com/office/drawing/2014/main" pred="{00000000-0008-0000-0200-00005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54</xdr:row>
      <xdr:rowOff>104775</xdr:rowOff>
    </xdr:from>
    <xdr:to>
      <xdr:col>11</xdr:col>
      <xdr:colOff>438150</xdr:colOff>
      <xdr:row>54</xdr:row>
      <xdr:rowOff>311150</xdr:rowOff>
    </xdr:to>
    <xdr:sp macro="" textlink="">
      <xdr:nvSpPr>
        <xdr:cNvPr id="17" name="Option Button 87" hidden="1">
          <a:extLst>
            <a:ext uri="{63B3BB69-23CF-44E3-9099-C40C66FF867C}">
              <a14:compatExt xmlns:a14="http://schemas.microsoft.com/office/drawing/2010/main" spid="_x0000_s2135"/>
            </a:ext>
            <a:ext uri="{FF2B5EF4-FFF2-40B4-BE49-F238E27FC236}">
              <a16:creationId xmlns:a16="http://schemas.microsoft.com/office/drawing/2014/main" id="{00000000-0008-0000-0200-000057080000}"/>
            </a:ext>
            <a:ext uri="{147F2762-F138-4A5C-976F-8EAC2B608ADB}">
              <a16:predDERef xmlns:a16="http://schemas.microsoft.com/office/drawing/2014/main" pred="{00000000-0008-0000-0200-00005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28575</xdr:rowOff>
    </xdr:from>
    <xdr:to>
      <xdr:col>32</xdr:col>
      <xdr:colOff>6350</xdr:colOff>
      <xdr:row>59</xdr:row>
      <xdr:rowOff>406400</xdr:rowOff>
    </xdr:to>
    <xdr:sp macro="" textlink="">
      <xdr:nvSpPr>
        <xdr:cNvPr id="16" name="Group Box 88" hidden="1">
          <a:extLst>
            <a:ext uri="{63B3BB69-23CF-44E3-9099-C40C66FF867C}">
              <a14:compatExt xmlns:a14="http://schemas.microsoft.com/office/drawing/2010/main" spid="_x0000_s2136"/>
            </a:ext>
            <a:ext uri="{FF2B5EF4-FFF2-40B4-BE49-F238E27FC236}">
              <a16:creationId xmlns:a16="http://schemas.microsoft.com/office/drawing/2014/main" id="{00000000-0008-0000-0200-000058080000}"/>
            </a:ext>
            <a:ext uri="{147F2762-F138-4A5C-976F-8EAC2B608ADB}">
              <a16:predDERef xmlns:a16="http://schemas.microsoft.com/office/drawing/2014/main" pred="{00000000-0008-0000-0200-000057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5" name="Option Button 89" hidden="1">
          <a:extLst>
            <a:ext uri="{63B3BB69-23CF-44E3-9099-C40C66FF867C}">
              <a14:compatExt xmlns:a14="http://schemas.microsoft.com/office/drawing/2010/main" spid="_x0000_s2137"/>
            </a:ext>
            <a:ext uri="{FF2B5EF4-FFF2-40B4-BE49-F238E27FC236}">
              <a16:creationId xmlns:a16="http://schemas.microsoft.com/office/drawing/2014/main" id="{00000000-0008-0000-0200-000059080000}"/>
            </a:ext>
            <a:ext uri="{147F2762-F138-4A5C-976F-8EAC2B608ADB}">
              <a16:predDERef xmlns:a16="http://schemas.microsoft.com/office/drawing/2014/main" pred="{00000000-0008-0000-0200-000058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4" name="Option Button 90" hidden="1">
          <a:extLst>
            <a:ext uri="{63B3BB69-23CF-44E3-9099-C40C66FF867C}">
              <a14:compatExt xmlns:a14="http://schemas.microsoft.com/office/drawing/2010/main" spid="_x0000_s2138"/>
            </a:ext>
            <a:ext uri="{FF2B5EF4-FFF2-40B4-BE49-F238E27FC236}">
              <a16:creationId xmlns:a16="http://schemas.microsoft.com/office/drawing/2014/main" id="{00000000-0008-0000-0200-00005A080000}"/>
            </a:ext>
            <a:ext uri="{147F2762-F138-4A5C-976F-8EAC2B608ADB}">
              <a16:predDERef xmlns:a16="http://schemas.microsoft.com/office/drawing/2014/main" pred="{00000000-0008-0000-0200-00005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3" name="Option Button 91" hidden="1">
          <a:extLst>
            <a:ext uri="{63B3BB69-23CF-44E3-9099-C40C66FF867C}">
              <a14:compatExt xmlns:a14="http://schemas.microsoft.com/office/drawing/2010/main" spid="_x0000_s2139"/>
            </a:ext>
            <a:ext uri="{FF2B5EF4-FFF2-40B4-BE49-F238E27FC236}">
              <a16:creationId xmlns:a16="http://schemas.microsoft.com/office/drawing/2014/main" id="{00000000-0008-0000-0200-00005B080000}"/>
            </a:ext>
            <a:ext uri="{147F2762-F138-4A5C-976F-8EAC2B608ADB}">
              <a16:predDERef xmlns:a16="http://schemas.microsoft.com/office/drawing/2014/main" pred="{00000000-0008-0000-0200-00005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59</xdr:row>
      <xdr:rowOff>104775</xdr:rowOff>
    </xdr:from>
    <xdr:to>
      <xdr:col>11</xdr:col>
      <xdr:colOff>438150</xdr:colOff>
      <xdr:row>59</xdr:row>
      <xdr:rowOff>311150</xdr:rowOff>
    </xdr:to>
    <xdr:sp macro="" textlink="">
      <xdr:nvSpPr>
        <xdr:cNvPr id="12" name="Option Button 92" hidden="1">
          <a:extLst>
            <a:ext uri="{63B3BB69-23CF-44E3-9099-C40C66FF867C}">
              <a14:compatExt xmlns:a14="http://schemas.microsoft.com/office/drawing/2010/main" spid="_x0000_s2140"/>
            </a:ext>
            <a:ext uri="{FF2B5EF4-FFF2-40B4-BE49-F238E27FC236}">
              <a16:creationId xmlns:a16="http://schemas.microsoft.com/office/drawing/2014/main" id="{00000000-0008-0000-0200-00005C080000}"/>
            </a:ext>
            <a:ext uri="{147F2762-F138-4A5C-976F-8EAC2B608ADB}">
              <a16:predDERef xmlns:a16="http://schemas.microsoft.com/office/drawing/2014/main" pred="{00000000-0008-0000-0200-00005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32</xdr:col>
      <xdr:colOff>6350</xdr:colOff>
      <xdr:row>98</xdr:row>
      <xdr:rowOff>64860</xdr:rowOff>
    </xdr:to>
    <xdr:sp macro="" textlink="">
      <xdr:nvSpPr>
        <xdr:cNvPr id="36" name="Group Box 93" hidden="1">
          <a:extLst>
            <a:ext uri="{63B3BB69-23CF-44E3-9099-C40C66FF867C}">
              <a14:compatExt xmlns:a14="http://schemas.microsoft.com/office/drawing/2010/main" spid="_x0000_s2141"/>
            </a:ext>
            <a:ext uri="{FF2B5EF4-FFF2-40B4-BE49-F238E27FC236}">
              <a16:creationId xmlns:a16="http://schemas.microsoft.com/office/drawing/2014/main" id="{00000000-0008-0000-0200-00005D080000}"/>
            </a:ext>
            <a:ext uri="{147F2762-F138-4A5C-976F-8EAC2B608ADB}">
              <a16:predDERef xmlns:a16="http://schemas.microsoft.com/office/drawing/2014/main" pred="{00000000-0008-0000-0200-00005C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5" name="Option Button 94" hidden="1">
          <a:extLst>
            <a:ext uri="{63B3BB69-23CF-44E3-9099-C40C66FF867C}">
              <a14:compatExt xmlns:a14="http://schemas.microsoft.com/office/drawing/2010/main" spid="_x0000_s2142"/>
            </a:ext>
            <a:ext uri="{FF2B5EF4-FFF2-40B4-BE49-F238E27FC236}">
              <a16:creationId xmlns:a16="http://schemas.microsoft.com/office/drawing/2014/main" id="{00000000-0008-0000-0200-00005E080000}"/>
            </a:ext>
            <a:ext uri="{147F2762-F138-4A5C-976F-8EAC2B608ADB}">
              <a16:predDERef xmlns:a16="http://schemas.microsoft.com/office/drawing/2014/main" pred="{00000000-0008-0000-0200-00005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4" name="Option Button 95" hidden="1">
          <a:extLst>
            <a:ext uri="{63B3BB69-23CF-44E3-9099-C40C66FF867C}">
              <a14:compatExt xmlns:a14="http://schemas.microsoft.com/office/drawing/2010/main" spid="_x0000_s2143"/>
            </a:ext>
            <a:ext uri="{FF2B5EF4-FFF2-40B4-BE49-F238E27FC236}">
              <a16:creationId xmlns:a16="http://schemas.microsoft.com/office/drawing/2014/main" id="{00000000-0008-0000-0200-00005F080000}"/>
            </a:ext>
            <a:ext uri="{147F2762-F138-4A5C-976F-8EAC2B608ADB}">
              <a16:predDERef xmlns:a16="http://schemas.microsoft.com/office/drawing/2014/main" pred="{00000000-0008-0000-0200-00005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3" name="Option Button 96" hidden="1">
          <a:extLst>
            <a:ext uri="{63B3BB69-23CF-44E3-9099-C40C66FF867C}">
              <a14:compatExt xmlns:a14="http://schemas.microsoft.com/office/drawing/2010/main" spid="_x0000_s2144"/>
            </a:ext>
            <a:ext uri="{FF2B5EF4-FFF2-40B4-BE49-F238E27FC236}">
              <a16:creationId xmlns:a16="http://schemas.microsoft.com/office/drawing/2014/main" id="{00000000-0008-0000-0200-000060080000}"/>
            </a:ext>
            <a:ext uri="{147F2762-F138-4A5C-976F-8EAC2B608ADB}">
              <a16:predDERef xmlns:a16="http://schemas.microsoft.com/office/drawing/2014/main" pred="{00000000-0008-0000-0200-00005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97</xdr:row>
      <xdr:rowOff>0</xdr:rowOff>
    </xdr:from>
    <xdr:to>
      <xdr:col>11</xdr:col>
      <xdr:colOff>438150</xdr:colOff>
      <xdr:row>97</xdr:row>
      <xdr:rowOff>209550</xdr:rowOff>
    </xdr:to>
    <xdr:sp macro="" textlink="">
      <xdr:nvSpPr>
        <xdr:cNvPr id="32" name="Option Button 97" hidden="1">
          <a:extLst>
            <a:ext uri="{63B3BB69-23CF-44E3-9099-C40C66FF867C}">
              <a14:compatExt xmlns:a14="http://schemas.microsoft.com/office/drawing/2010/main" spid="_x0000_s2145"/>
            </a:ext>
            <a:ext uri="{FF2B5EF4-FFF2-40B4-BE49-F238E27FC236}">
              <a16:creationId xmlns:a16="http://schemas.microsoft.com/office/drawing/2014/main" id="{00000000-0008-0000-0200-000061080000}"/>
            </a:ext>
            <a:ext uri="{147F2762-F138-4A5C-976F-8EAC2B608ADB}">
              <a16:predDERef xmlns:a16="http://schemas.microsoft.com/office/drawing/2014/main" pred="{00000000-0008-0000-0200-00006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28575</xdr:rowOff>
    </xdr:from>
    <xdr:to>
      <xdr:col>32</xdr:col>
      <xdr:colOff>6350</xdr:colOff>
      <xdr:row>100</xdr:row>
      <xdr:rowOff>406400</xdr:rowOff>
    </xdr:to>
    <xdr:sp macro="" textlink="">
      <xdr:nvSpPr>
        <xdr:cNvPr id="2146" name="Group Box 98" hidden="1">
          <a:extLst>
            <a:ext uri="{63B3BB69-23CF-44E3-9099-C40C66FF867C}">
              <a14:compatExt xmlns:a14="http://schemas.microsoft.com/office/drawing/2010/main" spid="_x0000_s2146"/>
            </a:ext>
            <a:ext uri="{FF2B5EF4-FFF2-40B4-BE49-F238E27FC236}">
              <a16:creationId xmlns:a16="http://schemas.microsoft.com/office/drawing/2014/main" id="{00000000-0008-0000-0200-000062080000}"/>
            </a:ext>
            <a:ext uri="{147F2762-F138-4A5C-976F-8EAC2B608ADB}">
              <a16:predDERef xmlns:a16="http://schemas.microsoft.com/office/drawing/2014/main" pred="{00000000-0008-0000-0200-000061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47" name="Option Button 99" hidden="1">
          <a:extLst>
            <a:ext uri="{63B3BB69-23CF-44E3-9099-C40C66FF867C}">
              <a14:compatExt xmlns:a14="http://schemas.microsoft.com/office/drawing/2010/main" spid="_x0000_s2147"/>
            </a:ext>
            <a:ext uri="{FF2B5EF4-FFF2-40B4-BE49-F238E27FC236}">
              <a16:creationId xmlns:a16="http://schemas.microsoft.com/office/drawing/2014/main" id="{00000000-0008-0000-0200-000063080000}"/>
            </a:ext>
            <a:ext uri="{147F2762-F138-4A5C-976F-8EAC2B608ADB}">
              <a16:predDERef xmlns:a16="http://schemas.microsoft.com/office/drawing/2014/main" pred="{00000000-0008-0000-0200-00006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48" name="Option Button 100" hidden="1">
          <a:extLst>
            <a:ext uri="{63B3BB69-23CF-44E3-9099-C40C66FF867C}">
              <a14:compatExt xmlns:a14="http://schemas.microsoft.com/office/drawing/2010/main" spid="_x0000_s2148"/>
            </a:ext>
            <a:ext uri="{FF2B5EF4-FFF2-40B4-BE49-F238E27FC236}">
              <a16:creationId xmlns:a16="http://schemas.microsoft.com/office/drawing/2014/main" id="{00000000-0008-0000-0200-000064080000}"/>
            </a:ext>
            <a:ext uri="{147F2762-F138-4A5C-976F-8EAC2B608ADB}">
              <a16:predDERef xmlns:a16="http://schemas.microsoft.com/office/drawing/2014/main" pred="{00000000-0008-0000-0200-00006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49" name="Option Button 101" hidden="1">
          <a:extLst>
            <a:ext uri="{63B3BB69-23CF-44E3-9099-C40C66FF867C}">
              <a14:compatExt xmlns:a14="http://schemas.microsoft.com/office/drawing/2010/main" spid="_x0000_s2149"/>
            </a:ext>
            <a:ext uri="{FF2B5EF4-FFF2-40B4-BE49-F238E27FC236}">
              <a16:creationId xmlns:a16="http://schemas.microsoft.com/office/drawing/2014/main" id="{00000000-0008-0000-0200-000065080000}"/>
            </a:ext>
            <a:ext uri="{147F2762-F138-4A5C-976F-8EAC2B608ADB}">
              <a16:predDERef xmlns:a16="http://schemas.microsoft.com/office/drawing/2014/main" pred="{00000000-0008-0000-0200-00006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100</xdr:row>
      <xdr:rowOff>104775</xdr:rowOff>
    </xdr:from>
    <xdr:to>
      <xdr:col>11</xdr:col>
      <xdr:colOff>438150</xdr:colOff>
      <xdr:row>100</xdr:row>
      <xdr:rowOff>311150</xdr:rowOff>
    </xdr:to>
    <xdr:sp macro="" textlink="">
      <xdr:nvSpPr>
        <xdr:cNvPr id="2150" name="Option Button 102" hidden="1">
          <a:extLst>
            <a:ext uri="{63B3BB69-23CF-44E3-9099-C40C66FF867C}">
              <a14:compatExt xmlns:a14="http://schemas.microsoft.com/office/drawing/2010/main" spid="_x0000_s2150"/>
            </a:ext>
            <a:ext uri="{FF2B5EF4-FFF2-40B4-BE49-F238E27FC236}">
              <a16:creationId xmlns:a16="http://schemas.microsoft.com/office/drawing/2014/main" id="{00000000-0008-0000-0200-000066080000}"/>
            </a:ext>
            <a:ext uri="{147F2762-F138-4A5C-976F-8EAC2B608ADB}">
              <a16:predDERef xmlns:a16="http://schemas.microsoft.com/office/drawing/2014/main" pred="{00000000-0008-0000-0200-00006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28575</xdr:rowOff>
    </xdr:from>
    <xdr:to>
      <xdr:col>32</xdr:col>
      <xdr:colOff>6350</xdr:colOff>
      <xdr:row>105</xdr:row>
      <xdr:rowOff>419100</xdr:rowOff>
    </xdr:to>
    <xdr:sp macro="" textlink="">
      <xdr:nvSpPr>
        <xdr:cNvPr id="2151" name="Group Box 103" hidden="1">
          <a:extLst>
            <a:ext uri="{63B3BB69-23CF-44E3-9099-C40C66FF867C}">
              <a14:compatExt xmlns:a14="http://schemas.microsoft.com/office/drawing/2010/main" spid="_x0000_s2151"/>
            </a:ext>
            <a:ext uri="{FF2B5EF4-FFF2-40B4-BE49-F238E27FC236}">
              <a16:creationId xmlns:a16="http://schemas.microsoft.com/office/drawing/2014/main" id="{00000000-0008-0000-0200-000067080000}"/>
            </a:ext>
            <a:ext uri="{147F2762-F138-4A5C-976F-8EAC2B608ADB}">
              <a16:predDERef xmlns:a16="http://schemas.microsoft.com/office/drawing/2014/main" pred="{00000000-0008-0000-0200-000066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2" name="Option Button 104" hidden="1">
          <a:extLst>
            <a:ext uri="{63B3BB69-23CF-44E3-9099-C40C66FF867C}">
              <a14:compatExt xmlns:a14="http://schemas.microsoft.com/office/drawing/2010/main" spid="_x0000_s2152"/>
            </a:ext>
            <a:ext uri="{FF2B5EF4-FFF2-40B4-BE49-F238E27FC236}">
              <a16:creationId xmlns:a16="http://schemas.microsoft.com/office/drawing/2014/main" id="{00000000-0008-0000-0200-000068080000}"/>
            </a:ext>
            <a:ext uri="{147F2762-F138-4A5C-976F-8EAC2B608ADB}">
              <a16:predDERef xmlns:a16="http://schemas.microsoft.com/office/drawing/2014/main" pred="{00000000-0008-0000-0200-000067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3" name="Option Button 105" hidden="1">
          <a:extLst>
            <a:ext uri="{63B3BB69-23CF-44E3-9099-C40C66FF867C}">
              <a14:compatExt xmlns:a14="http://schemas.microsoft.com/office/drawing/2010/main" spid="_x0000_s2153"/>
            </a:ext>
            <a:ext uri="{FF2B5EF4-FFF2-40B4-BE49-F238E27FC236}">
              <a16:creationId xmlns:a16="http://schemas.microsoft.com/office/drawing/2014/main" id="{00000000-0008-0000-0200-000069080000}"/>
            </a:ext>
            <a:ext uri="{147F2762-F138-4A5C-976F-8EAC2B608ADB}">
              <a16:predDERef xmlns:a16="http://schemas.microsoft.com/office/drawing/2014/main" pred="{00000000-0008-0000-0200-000068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4" name="Option Button 106" hidden="1">
          <a:extLst>
            <a:ext uri="{63B3BB69-23CF-44E3-9099-C40C66FF867C}">
              <a14:compatExt xmlns:a14="http://schemas.microsoft.com/office/drawing/2010/main" spid="_x0000_s2154"/>
            </a:ext>
            <a:ext uri="{FF2B5EF4-FFF2-40B4-BE49-F238E27FC236}">
              <a16:creationId xmlns:a16="http://schemas.microsoft.com/office/drawing/2014/main" id="{00000000-0008-0000-0200-00006A080000}"/>
            </a:ext>
            <a:ext uri="{147F2762-F138-4A5C-976F-8EAC2B608ADB}">
              <a16:predDERef xmlns:a16="http://schemas.microsoft.com/office/drawing/2014/main" pred="{00000000-0008-0000-0200-00006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105</xdr:row>
      <xdr:rowOff>104775</xdr:rowOff>
    </xdr:from>
    <xdr:to>
      <xdr:col>11</xdr:col>
      <xdr:colOff>438150</xdr:colOff>
      <xdr:row>105</xdr:row>
      <xdr:rowOff>311150</xdr:rowOff>
    </xdr:to>
    <xdr:sp macro="" textlink="">
      <xdr:nvSpPr>
        <xdr:cNvPr id="2155" name="Option Button 107" hidden="1">
          <a:extLst>
            <a:ext uri="{63B3BB69-23CF-44E3-9099-C40C66FF867C}">
              <a14:compatExt xmlns:a14="http://schemas.microsoft.com/office/drawing/2010/main" spid="_x0000_s2155"/>
            </a:ext>
            <a:ext uri="{FF2B5EF4-FFF2-40B4-BE49-F238E27FC236}">
              <a16:creationId xmlns:a16="http://schemas.microsoft.com/office/drawing/2014/main" id="{00000000-0008-0000-0200-00006B080000}"/>
            </a:ext>
            <a:ext uri="{147F2762-F138-4A5C-976F-8EAC2B608ADB}">
              <a16:predDERef xmlns:a16="http://schemas.microsoft.com/office/drawing/2014/main" pred="{00000000-0008-0000-0200-00006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28575</xdr:rowOff>
    </xdr:from>
    <xdr:to>
      <xdr:col>32</xdr:col>
      <xdr:colOff>6350</xdr:colOff>
      <xdr:row>28</xdr:row>
      <xdr:rowOff>419100</xdr:rowOff>
    </xdr:to>
    <xdr:sp macro="" textlink="">
      <xdr:nvSpPr>
        <xdr:cNvPr id="2156" name="Group Box 108" hidden="1">
          <a:extLst>
            <a:ext uri="{63B3BB69-23CF-44E3-9099-C40C66FF867C}">
              <a14:compatExt xmlns:a14="http://schemas.microsoft.com/office/drawing/2010/main" spid="_x0000_s2156"/>
            </a:ext>
            <a:ext uri="{FF2B5EF4-FFF2-40B4-BE49-F238E27FC236}">
              <a16:creationId xmlns:a16="http://schemas.microsoft.com/office/drawing/2014/main" id="{00000000-0008-0000-0200-00006C080000}"/>
            </a:ext>
            <a:ext uri="{147F2762-F138-4A5C-976F-8EAC2B608ADB}">
              <a16:predDERef xmlns:a16="http://schemas.microsoft.com/office/drawing/2014/main" pred="{00000000-0008-0000-0200-00006B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57" name="Option Button 109" hidden="1">
          <a:extLst>
            <a:ext uri="{63B3BB69-23CF-44E3-9099-C40C66FF867C}">
              <a14:compatExt xmlns:a14="http://schemas.microsoft.com/office/drawing/2010/main" spid="_x0000_s2157"/>
            </a:ext>
            <a:ext uri="{FF2B5EF4-FFF2-40B4-BE49-F238E27FC236}">
              <a16:creationId xmlns:a16="http://schemas.microsoft.com/office/drawing/2014/main" id="{00000000-0008-0000-0200-00006D080000}"/>
            </a:ext>
            <a:ext uri="{147F2762-F138-4A5C-976F-8EAC2B608ADB}">
              <a16:predDERef xmlns:a16="http://schemas.microsoft.com/office/drawing/2014/main" pred="{00000000-0008-0000-0200-00006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58" name="Option Button 110" hidden="1">
          <a:extLst>
            <a:ext uri="{63B3BB69-23CF-44E3-9099-C40C66FF867C}">
              <a14:compatExt xmlns:a14="http://schemas.microsoft.com/office/drawing/2010/main" spid="_x0000_s2158"/>
            </a:ext>
            <a:ext uri="{FF2B5EF4-FFF2-40B4-BE49-F238E27FC236}">
              <a16:creationId xmlns:a16="http://schemas.microsoft.com/office/drawing/2014/main" id="{00000000-0008-0000-0200-00006E080000}"/>
            </a:ext>
            <a:ext uri="{147F2762-F138-4A5C-976F-8EAC2B608ADB}">
              <a16:predDERef xmlns:a16="http://schemas.microsoft.com/office/drawing/2014/main" pred="{00000000-0008-0000-0200-00006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59" name="Option Button 111" hidden="1">
          <a:extLst>
            <a:ext uri="{63B3BB69-23CF-44E3-9099-C40C66FF867C}">
              <a14:compatExt xmlns:a14="http://schemas.microsoft.com/office/drawing/2010/main" spid="_x0000_s2159"/>
            </a:ext>
            <a:ext uri="{FF2B5EF4-FFF2-40B4-BE49-F238E27FC236}">
              <a16:creationId xmlns:a16="http://schemas.microsoft.com/office/drawing/2014/main" id="{00000000-0008-0000-0200-00006F080000}"/>
            </a:ext>
            <a:ext uri="{147F2762-F138-4A5C-976F-8EAC2B608ADB}">
              <a16:predDERef xmlns:a16="http://schemas.microsoft.com/office/drawing/2014/main" pred="{00000000-0008-0000-0200-00006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twoCellAnchor editAs="oneCell">
    <xdr:from>
      <xdr:col>10</xdr:col>
      <xdr:colOff>0</xdr:colOff>
      <xdr:row>28</xdr:row>
      <xdr:rowOff>104775</xdr:rowOff>
    </xdr:from>
    <xdr:to>
      <xdr:col>11</xdr:col>
      <xdr:colOff>438150</xdr:colOff>
      <xdr:row>28</xdr:row>
      <xdr:rowOff>311150</xdr:rowOff>
    </xdr:to>
    <xdr:sp macro="" textlink="">
      <xdr:nvSpPr>
        <xdr:cNvPr id="2160" name="Option Button 112" hidden="1">
          <a:extLst>
            <a:ext uri="{63B3BB69-23CF-44E3-9099-C40C66FF867C}">
              <a14:compatExt xmlns:a14="http://schemas.microsoft.com/office/drawing/2010/main" spid="_x0000_s2160"/>
            </a:ext>
            <a:ext uri="{FF2B5EF4-FFF2-40B4-BE49-F238E27FC236}">
              <a16:creationId xmlns:a16="http://schemas.microsoft.com/office/drawing/2014/main" id="{00000000-0008-0000-0200-000070080000}"/>
            </a:ext>
            <a:ext uri="{147F2762-F138-4A5C-976F-8EAC2B608ADB}">
              <a16:predDERef xmlns:a16="http://schemas.microsoft.com/office/drawing/2014/main" pred="{00000000-0008-0000-0200-00006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twoCellAnchor>
  <xdr:oneCellAnchor>
    <xdr:from>
      <xdr:col>10</xdr:col>
      <xdr:colOff>0</xdr:colOff>
      <xdr:row>66</xdr:row>
      <xdr:rowOff>28575</xdr:rowOff>
    </xdr:from>
    <xdr:ext cx="13420725" cy="381000"/>
    <xdr:sp macro="" textlink="">
      <xdr:nvSpPr>
        <xdr:cNvPr id="6" name="Group Box 113" hidden="1">
          <a:extLst>
            <a:ext uri="{63B3BB69-23CF-44E3-9099-C40C66FF867C}">
              <a14:compatExt xmlns:a14="http://schemas.microsoft.com/office/drawing/2010/main" spid="_x0000_s2161"/>
            </a:ext>
            <a:ext uri="{FF2B5EF4-FFF2-40B4-BE49-F238E27FC236}">
              <a16:creationId xmlns:a16="http://schemas.microsoft.com/office/drawing/2014/main" id="{0EC04E8C-0742-45DF-AEE8-B9CFFA650B6E}"/>
            </a:ext>
            <a:ext uri="{147F2762-F138-4A5C-976F-8EAC2B608ADB}">
              <a16:predDERef xmlns:a16="http://schemas.microsoft.com/office/drawing/2014/main" pred="{00000000-0008-0000-0200-00007008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18288" rIns="0" bIns="0" anchor="t" upright="1"/>
        <a:lstStyle/>
        <a:p>
          <a:pPr algn="l" rtl="0">
            <a:defRPr sz="1000"/>
          </a:pPr>
          <a:r>
            <a:rPr lang="en-NL" sz="800" b="0" i="0" u="none" strike="noStrike" baseline="0">
              <a:solidFill>
                <a:srgbClr val="000000"/>
              </a:solidFill>
              <a:latin typeface="Tahoma"/>
              <a:ea typeface="Tahoma"/>
              <a:cs typeface="Tahoma"/>
            </a:rPr>
            <a:t>Selection</a:t>
          </a:r>
        </a:p>
      </xdr:txBody>
    </xdr:sp>
    <xdr:clientData/>
  </xdr:oneCellAnchor>
  <xdr:oneCellAnchor>
    <xdr:from>
      <xdr:col>10</xdr:col>
      <xdr:colOff>0</xdr:colOff>
      <xdr:row>66</xdr:row>
      <xdr:rowOff>104775</xdr:rowOff>
    </xdr:from>
    <xdr:ext cx="1047750" cy="209550"/>
    <xdr:sp macro="" textlink="">
      <xdr:nvSpPr>
        <xdr:cNvPr id="5" name="Option Button 114" hidden="1">
          <a:extLst>
            <a:ext uri="{63B3BB69-23CF-44E3-9099-C40C66FF867C}">
              <a14:compatExt xmlns:a14="http://schemas.microsoft.com/office/drawing/2010/main" spid="_x0000_s2162"/>
            </a:ext>
            <a:ext uri="{FF2B5EF4-FFF2-40B4-BE49-F238E27FC236}">
              <a16:creationId xmlns:a16="http://schemas.microsoft.com/office/drawing/2014/main" id="{6BEEA6EE-EE17-49DE-B00B-4140082A04F2}"/>
            </a:ext>
            <a:ext uri="{147F2762-F138-4A5C-976F-8EAC2B608ADB}">
              <a16:predDERef xmlns:a16="http://schemas.microsoft.com/office/drawing/2014/main" pred="{0EC04E8C-0742-45DF-AEE8-B9CFFA650B6E}"/>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66</xdr:row>
      <xdr:rowOff>104775</xdr:rowOff>
    </xdr:from>
    <xdr:ext cx="1047750" cy="209550"/>
    <xdr:sp macro="" textlink="">
      <xdr:nvSpPr>
        <xdr:cNvPr id="4" name="Option Button 115" hidden="1">
          <a:extLst>
            <a:ext uri="{63B3BB69-23CF-44E3-9099-C40C66FF867C}">
              <a14:compatExt xmlns:a14="http://schemas.microsoft.com/office/drawing/2010/main" spid="_x0000_s2163"/>
            </a:ext>
            <a:ext uri="{FF2B5EF4-FFF2-40B4-BE49-F238E27FC236}">
              <a16:creationId xmlns:a16="http://schemas.microsoft.com/office/drawing/2014/main" id="{DB4AF23A-8998-434E-8A98-9CB60D43BE55}"/>
            </a:ext>
            <a:ext uri="{147F2762-F138-4A5C-976F-8EAC2B608ADB}">
              <a16:predDERef xmlns:a16="http://schemas.microsoft.com/office/drawing/2014/main" pred="{6BEEA6EE-EE17-49DE-B00B-4140082A04F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66</xdr:row>
      <xdr:rowOff>104775</xdr:rowOff>
    </xdr:from>
    <xdr:ext cx="1047750" cy="209550"/>
    <xdr:sp macro="" textlink="">
      <xdr:nvSpPr>
        <xdr:cNvPr id="3" name="Option Button 116" hidden="1">
          <a:extLst>
            <a:ext uri="{63B3BB69-23CF-44E3-9099-C40C66FF867C}">
              <a14:compatExt xmlns:a14="http://schemas.microsoft.com/office/drawing/2010/main" spid="_x0000_s2164"/>
            </a:ext>
            <a:ext uri="{FF2B5EF4-FFF2-40B4-BE49-F238E27FC236}">
              <a16:creationId xmlns:a16="http://schemas.microsoft.com/office/drawing/2014/main" id="{9F0E6BF7-5720-46A7-85DC-68AC8A503455}"/>
            </a:ext>
            <a:ext uri="{147F2762-F138-4A5C-976F-8EAC2B608ADB}">
              <a16:predDERef xmlns:a16="http://schemas.microsoft.com/office/drawing/2014/main" pred="{DB4AF23A-8998-434E-8A98-9CB60D43BE5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oneCellAnchor>
    <xdr:from>
      <xdr:col>10</xdr:col>
      <xdr:colOff>0</xdr:colOff>
      <xdr:row>66</xdr:row>
      <xdr:rowOff>104775</xdr:rowOff>
    </xdr:from>
    <xdr:ext cx="1047750" cy="209550"/>
    <xdr:sp macro="" textlink="">
      <xdr:nvSpPr>
        <xdr:cNvPr id="2" name="Option Button 117" hidden="1">
          <a:extLst>
            <a:ext uri="{63B3BB69-23CF-44E3-9099-C40C66FF867C}">
              <a14:compatExt xmlns:a14="http://schemas.microsoft.com/office/drawing/2010/main" spid="_x0000_s2165"/>
            </a:ext>
            <a:ext uri="{FF2B5EF4-FFF2-40B4-BE49-F238E27FC236}">
              <a16:creationId xmlns:a16="http://schemas.microsoft.com/office/drawing/2014/main" id="{55FC68DD-EA04-4969-AAF8-5B107CB98014}"/>
            </a:ext>
            <a:ext uri="{147F2762-F138-4A5C-976F-8EAC2B608ADB}">
              <a16:predDERef xmlns:a16="http://schemas.microsoft.com/office/drawing/2014/main" pred="{9F0E6BF7-5720-46A7-85DC-68AC8A50345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NL" sz="800" b="0" i="0" u="none" strike="noStrike" baseline="0">
              <a:solidFill>
                <a:srgbClr val="000000"/>
              </a:solidFill>
              <a:latin typeface="Segoe UI"/>
              <a:cs typeface="Segoe UI"/>
            </a:rPr>
            <a:t>Option Button 30</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133350</xdr:colOff>
      <xdr:row>0</xdr:row>
      <xdr:rowOff>135256</xdr:rowOff>
    </xdr:from>
    <xdr:to>
      <xdr:col>11</xdr:col>
      <xdr:colOff>114300</xdr:colOff>
      <xdr:row>16</xdr:row>
      <xdr:rowOff>180976</xdr:rowOff>
    </xdr:to>
    <xdr:sp macro="" textlink="">
      <xdr:nvSpPr>
        <xdr:cNvPr id="2" name="TextBox 1">
          <a:extLst>
            <a:ext uri="{FF2B5EF4-FFF2-40B4-BE49-F238E27FC236}">
              <a16:creationId xmlns:a16="http://schemas.microsoft.com/office/drawing/2014/main" id="{F68BEF02-7DF8-4CE3-A31B-73B1FDA24A75}"/>
            </a:ext>
            <a:ext uri="{147F2762-F138-4A5C-976F-8EAC2B608ADB}">
              <a16:predDERef xmlns:a16="http://schemas.microsoft.com/office/drawing/2014/main" pred="{6BB5F9AA-D8EC-41B8-93B4-3BD4289AE987}"/>
            </a:ext>
          </a:extLst>
        </xdr:cNvPr>
        <xdr:cNvSpPr txBox="1"/>
      </xdr:nvSpPr>
      <xdr:spPr>
        <a:xfrm>
          <a:off x="133350" y="135256"/>
          <a:ext cx="6686550" cy="3093720"/>
        </a:xfrm>
        <a:prstGeom prst="rect">
          <a:avLst/>
        </a:prstGeom>
        <a:solidFill>
          <a:schemeClr val="accent4">
            <a:lumMod val="20000"/>
            <a:lumOff val="80000"/>
          </a:schemeClr>
        </a:solidFill>
        <a:ln w="9525" cmpd="sng">
          <a:solidFill>
            <a:srgbClr val="F5B224"/>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fontAlgn="base"/>
          <a:r>
            <a:rPr lang="en-US" sz="1100" b="1" i="0">
              <a:solidFill>
                <a:sysClr val="windowText" lastClr="000000"/>
              </a:solidFill>
              <a:effectLst/>
              <a:latin typeface="+mn-lt"/>
              <a:ea typeface="+mn-ea"/>
              <a:cs typeface="+mn-cs"/>
            </a:rPr>
            <a:t>How does the Risk Assessment Tool for</a:t>
          </a:r>
          <a:r>
            <a:rPr lang="en-US" sz="1100" b="1" i="0" baseline="0">
              <a:solidFill>
                <a:sysClr val="windowText" lastClr="000000"/>
              </a:solidFill>
              <a:effectLst/>
              <a:latin typeface="+mn-lt"/>
              <a:ea typeface="+mn-ea"/>
              <a:cs typeface="+mn-cs"/>
            </a:rPr>
            <a:t> supply chain certificate holders </a:t>
          </a:r>
          <a:r>
            <a:rPr lang="en-US" sz="1100" b="1" i="0">
              <a:solidFill>
                <a:sysClr val="windowText" lastClr="000000"/>
              </a:solidFill>
              <a:effectLst/>
              <a:latin typeface="+mn-lt"/>
              <a:ea typeface="+mn-ea"/>
              <a:cs typeface="+mn-cs"/>
            </a:rPr>
            <a:t>function?</a:t>
          </a:r>
        </a:p>
        <a:p>
          <a:pPr rtl="0" fontAlgn="base"/>
          <a:r>
            <a:rPr lang="en-US" sz="1100" b="0" i="0">
              <a:solidFill>
                <a:sysClr val="windowText" lastClr="000000"/>
              </a:solidFill>
              <a:effectLst/>
              <a:latin typeface="+mn-lt"/>
              <a:ea typeface="+mn-ea"/>
              <a:cs typeface="+mn-cs"/>
            </a:rPr>
            <a:t>The Risk Assessment Tool applies to those supply chain certificate holders with social topics in their certificate</a:t>
          </a:r>
          <a:r>
            <a:rPr lang="en-US" sz="1100" b="0" i="0" baseline="0">
              <a:solidFill>
                <a:sysClr val="windowText" lastClr="000000"/>
              </a:solidFill>
              <a:effectLst/>
              <a:latin typeface="+mn-lt"/>
              <a:ea typeface="+mn-ea"/>
              <a:cs typeface="+mn-cs"/>
            </a:rPr>
            <a:t> scope. </a:t>
          </a:r>
        </a:p>
        <a:p>
          <a:pPr rtl="0" fontAlgn="base"/>
          <a:endParaRPr lang="en-US" sz="1100" b="0" i="0" baseline="0">
            <a:solidFill>
              <a:sysClr val="windowText" lastClr="000000"/>
            </a:solidFill>
            <a:effectLst/>
            <a:latin typeface="+mn-lt"/>
            <a:ea typeface="+mn-ea"/>
            <a:cs typeface="+mn-cs"/>
          </a:endParaRPr>
        </a:p>
        <a:p>
          <a:pPr rtl="0" fontAlgn="base"/>
          <a:r>
            <a:rPr lang="en-US" sz="1100" b="0" i="0" baseline="0">
              <a:solidFill>
                <a:sysClr val="windowText" lastClr="000000"/>
              </a:solidFill>
              <a:effectLst/>
              <a:latin typeface="+mn-lt"/>
              <a:ea typeface="+mn-ea"/>
              <a:cs typeface="+mn-cs"/>
            </a:rPr>
            <a:t>The Tool</a:t>
          </a:r>
          <a:r>
            <a:rPr lang="en-US" sz="1100" b="0" i="0">
              <a:solidFill>
                <a:sysClr val="windowText" lastClr="000000"/>
              </a:solidFill>
              <a:effectLst/>
              <a:latin typeface="+mn-lt"/>
              <a:ea typeface="+mn-ea"/>
              <a:cs typeface="+mn-cs"/>
            </a:rPr>
            <a:t> is presented in the form of a </a:t>
          </a:r>
          <a:r>
            <a:rPr lang="en-US" sz="1100" b="0" i="0">
              <a:solidFill>
                <a:schemeClr val="dk1"/>
              </a:solidFill>
              <a:effectLst/>
              <a:latin typeface="+mn-lt"/>
              <a:ea typeface="+mn-ea"/>
              <a:cs typeface="+mn-cs"/>
            </a:rPr>
            <a:t>questionnaire</a:t>
          </a:r>
          <a:r>
            <a:rPr lang="en-US" sz="1100" b="0" i="0" baseline="0">
              <a:solidFill>
                <a:schemeClr val="dk1"/>
              </a:solidFill>
              <a:effectLst/>
              <a:latin typeface="+mn-lt"/>
              <a:ea typeface="+mn-ea"/>
              <a:cs typeface="+mn-cs"/>
            </a:rPr>
            <a:t> around the applicable requirements. It </a:t>
          </a:r>
          <a:r>
            <a:rPr lang="en-US" sz="1100" b="0" i="0">
              <a:solidFill>
                <a:sysClr val="windowText" lastClr="000000"/>
              </a:solidFill>
              <a:effectLst/>
              <a:latin typeface="+mn-lt"/>
              <a:ea typeface="+mn-ea"/>
              <a:cs typeface="+mn-cs"/>
            </a:rPr>
            <a:t>contains a set of questions that will help the certificate holder to define social</a:t>
          </a:r>
          <a:r>
            <a:rPr lang="en-US" sz="1100" b="0" i="0" baseline="0">
              <a:solidFill>
                <a:sysClr val="windowText" lastClr="000000"/>
              </a:solidFill>
              <a:effectLst/>
              <a:latin typeface="+mn-lt"/>
              <a:ea typeface="+mn-ea"/>
              <a:cs typeface="+mn-cs"/>
            </a:rPr>
            <a:t> </a:t>
          </a:r>
          <a:r>
            <a:rPr lang="en-US" sz="1100" b="0" i="0">
              <a:solidFill>
                <a:sysClr val="windowText" lastClr="000000"/>
              </a:solidFill>
              <a:effectLst/>
              <a:latin typeface="+mn-lt"/>
              <a:ea typeface="+mn-ea"/>
              <a:cs typeface="+mn-cs"/>
            </a:rPr>
            <a:t>risks and the measures</a:t>
          </a:r>
          <a:r>
            <a:rPr lang="en-US" sz="1100" b="0" i="0" baseline="0">
              <a:solidFill>
                <a:sysClr val="windowText" lastClr="000000"/>
              </a:solidFill>
              <a:effectLst/>
              <a:latin typeface="+mn-lt"/>
              <a:ea typeface="+mn-ea"/>
              <a:cs typeface="+mn-cs"/>
            </a:rPr>
            <a:t> they can take to address the risks.</a:t>
          </a:r>
          <a:r>
            <a:rPr lang="en-US" sz="1100" b="0" i="0">
              <a:solidFill>
                <a:sysClr val="windowText" lastClr="000000"/>
              </a:solidFill>
              <a:effectLst/>
              <a:latin typeface="+mn-lt"/>
              <a:ea typeface="+mn-ea"/>
              <a:cs typeface="+mn-cs"/>
            </a:rPr>
            <a:t> </a:t>
          </a:r>
        </a:p>
        <a:p>
          <a:pPr rtl="0" fontAlgn="base"/>
          <a:r>
            <a:rPr lang="en-US" sz="1100" b="0" i="0">
              <a:solidFill>
                <a:sysClr val="windowText" lastClr="000000"/>
              </a:solidFill>
              <a:effectLst/>
              <a:latin typeface="+mn-lt"/>
              <a:ea typeface="+mn-ea"/>
              <a:cs typeface="+mn-cs"/>
            </a:rPr>
            <a:t> </a:t>
          </a:r>
          <a:endParaRPr lang="en-US">
            <a:solidFill>
              <a:sysClr val="windowText" lastClr="000000"/>
            </a:solidFill>
            <a:effectLst/>
          </a:endParaRPr>
        </a:p>
        <a:p>
          <a:pPr rtl="0" fontAlgn="base"/>
          <a:r>
            <a:rPr lang="en-US" sz="1100" b="0" i="0">
              <a:solidFill>
                <a:sysClr val="windowText" lastClr="000000"/>
              </a:solidFill>
              <a:effectLst/>
              <a:latin typeface="+mn-lt"/>
              <a:ea typeface="+mn-ea"/>
              <a:cs typeface="+mn-cs"/>
            </a:rPr>
            <a:t>The certificate holder can fill all the questions in one go, or save the process at any stage and finish to complete it later. Once the Risk Assessment Tool is completed successfully, the certificate</a:t>
          </a:r>
          <a:r>
            <a:rPr lang="en-US" sz="1100" b="0" i="0" baseline="0">
              <a:solidFill>
                <a:sysClr val="windowText" lastClr="000000"/>
              </a:solidFill>
              <a:effectLst/>
              <a:latin typeface="+mn-lt"/>
              <a:ea typeface="+mn-ea"/>
              <a:cs typeface="+mn-cs"/>
            </a:rPr>
            <a:t> holder </a:t>
          </a:r>
          <a:r>
            <a:rPr lang="en-US" sz="1100" b="0" i="0">
              <a:solidFill>
                <a:sysClr val="windowText" lastClr="000000"/>
              </a:solidFill>
              <a:effectLst/>
              <a:latin typeface="+mn-lt"/>
              <a:ea typeface="+mn-ea"/>
              <a:cs typeface="+mn-cs"/>
            </a:rPr>
            <a:t>sees an overview of Rainforest Alliance recommended mitigation measures for each of the identified risks. The certificate holder</a:t>
          </a:r>
          <a:r>
            <a:rPr lang="en-US" sz="1100" b="0" i="0" baseline="0">
              <a:solidFill>
                <a:sysClr val="windowText" lastClr="000000"/>
              </a:solidFill>
              <a:effectLst/>
              <a:latin typeface="+mn-lt"/>
              <a:ea typeface="+mn-ea"/>
              <a:cs typeface="+mn-cs"/>
            </a:rPr>
            <a:t> </a:t>
          </a:r>
          <a:r>
            <a:rPr lang="en-US" sz="1100" b="0" i="0">
              <a:solidFill>
                <a:sysClr val="windowText" lastClr="000000"/>
              </a:solidFill>
              <a:effectLst/>
              <a:latin typeface="+mn-lt"/>
              <a:ea typeface="+mn-ea"/>
              <a:cs typeface="+mn-cs"/>
            </a:rPr>
            <a:t>can also implement own mitigation measures if considered more appropriate</a:t>
          </a:r>
          <a:r>
            <a:rPr lang="en-US" sz="1100" b="0" i="0" baseline="0">
              <a:solidFill>
                <a:sysClr val="windowText" lastClr="000000"/>
              </a:solidFill>
              <a:effectLst/>
              <a:latin typeface="+mn-lt"/>
              <a:ea typeface="+mn-ea"/>
              <a:cs typeface="+mn-cs"/>
            </a:rPr>
            <a:t> to the context. These measures can be filled in in column 'G': "Certificate holder's own mitigation measure".</a:t>
          </a:r>
          <a:r>
            <a:rPr lang="en-US" sz="1100" b="0" i="0">
              <a:solidFill>
                <a:sysClr val="windowText" lastClr="000000"/>
              </a:solidFill>
              <a:effectLst/>
              <a:latin typeface="+mn-lt"/>
              <a:ea typeface="+mn-ea"/>
              <a:cs typeface="+mn-cs"/>
            </a:rPr>
            <a:t> </a:t>
          </a:r>
          <a:endParaRPr lang="en-US">
            <a:solidFill>
              <a:sysClr val="windowText" lastClr="000000"/>
            </a:solidFill>
            <a:effectLst/>
          </a:endParaRPr>
        </a:p>
        <a:p>
          <a:pPr rtl="0" fontAlgn="base"/>
          <a:endParaRPr lang="en-US">
            <a:solidFill>
              <a:sysClr val="windowText" lastClr="000000"/>
            </a:solidFill>
            <a:effectLst/>
          </a:endParaRPr>
        </a:p>
        <a:p>
          <a:pPr rtl="0" fontAlgn="base"/>
          <a:r>
            <a:rPr lang="en-US" sz="1100" b="0" i="0">
              <a:solidFill>
                <a:sysClr val="windowText" lastClr="000000"/>
              </a:solidFill>
              <a:effectLst/>
              <a:latin typeface="+mn-lt"/>
              <a:ea typeface="+mn-ea"/>
              <a:cs typeface="+mn-cs"/>
            </a:rPr>
            <a:t>The mitigation</a:t>
          </a:r>
          <a:r>
            <a:rPr lang="en-US" sz="1100" b="0" i="0" baseline="0">
              <a:solidFill>
                <a:sysClr val="windowText" lastClr="000000"/>
              </a:solidFill>
              <a:effectLst/>
              <a:latin typeface="+mn-lt"/>
              <a:ea typeface="+mn-ea"/>
              <a:cs typeface="+mn-cs"/>
            </a:rPr>
            <a:t> measures are to be included in the management plan, and implementation should be monitored.</a:t>
          </a:r>
        </a:p>
        <a:p>
          <a:pPr rtl="0" fontAlgn="base"/>
          <a:endParaRPr lang="en-US" baseline="0">
            <a:solidFill>
              <a:sysClr val="windowText" lastClr="000000"/>
            </a:solidFill>
            <a:effectLst/>
          </a:endParaRPr>
        </a:p>
        <a:p>
          <a:pPr rtl="0" fontAlgn="base"/>
          <a:r>
            <a:rPr lang="en-US" i="1" baseline="0">
              <a:solidFill>
                <a:sysClr val="windowText" lastClr="000000"/>
              </a:solidFill>
              <a:effectLst/>
            </a:rPr>
            <a:t>The Risk Assessment Tool is planned to be integrated in the digital certification platform at a later stage.</a:t>
          </a:r>
        </a:p>
        <a:p>
          <a:pPr rtl="0" fontAlgn="base"/>
          <a:endParaRPr lang="en-US" sz="1100" i="1" baseline="0">
            <a:solidFill>
              <a:sysClr val="windowText" lastClr="000000"/>
            </a:solidFill>
            <a:effectLst/>
          </a:endParaRPr>
        </a:p>
        <a:p>
          <a:pPr rtl="0" fontAlgn="base"/>
          <a:endParaRPr lang="en-US" sz="1100" i="1">
            <a:solidFill>
              <a:sysClr val="windowText" lastClr="000000"/>
            </a:solidFill>
          </a:endParaRPr>
        </a:p>
      </xdr:txBody>
    </xdr:sp>
    <xdr:clientData/>
  </xdr:twoCellAnchor>
  <xdr:oneCellAnchor>
    <xdr:from>
      <xdr:col>0</xdr:col>
      <xdr:colOff>133350</xdr:colOff>
      <xdr:row>17</xdr:row>
      <xdr:rowOff>125730</xdr:rowOff>
    </xdr:from>
    <xdr:ext cx="6696075" cy="1712595"/>
    <xdr:sp macro="" textlink="">
      <xdr:nvSpPr>
        <xdr:cNvPr id="3" name="TextBox 2">
          <a:extLst>
            <a:ext uri="{FF2B5EF4-FFF2-40B4-BE49-F238E27FC236}">
              <a16:creationId xmlns:a16="http://schemas.microsoft.com/office/drawing/2014/main" id="{5A77D14F-D2B1-4D37-BB2E-FBFC09077243}"/>
            </a:ext>
          </a:extLst>
        </xdr:cNvPr>
        <xdr:cNvSpPr txBox="1"/>
      </xdr:nvSpPr>
      <xdr:spPr>
        <a:xfrm>
          <a:off x="133350" y="3364230"/>
          <a:ext cx="6696075" cy="1712595"/>
        </a:xfrm>
        <a:prstGeom prst="rect">
          <a:avLst/>
        </a:prstGeom>
        <a:solidFill>
          <a:schemeClr val="accent1">
            <a:lumMod val="20000"/>
            <a:lumOff val="80000"/>
          </a:schemeClr>
        </a:solidFill>
        <a:ln>
          <a:solidFill>
            <a:schemeClr val="accent1"/>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noAutofit/>
        </a:bodyPr>
        <a:lstStyle/>
        <a:p>
          <a:r>
            <a:rPr lang="en-GB" sz="1100" b="1">
              <a:solidFill>
                <a:sysClr val="windowText" lastClr="000000"/>
              </a:solidFill>
              <a:effectLst/>
              <a:latin typeface="+mn-lt"/>
              <a:ea typeface="+mn-ea"/>
              <a:cs typeface="+mn-cs"/>
            </a:rPr>
            <a:t>The Risk Assessment Tool in the </a:t>
          </a:r>
          <a:r>
            <a:rPr lang="en-US" sz="1100" b="1">
              <a:solidFill>
                <a:sysClr val="windowText" lastClr="000000"/>
              </a:solidFill>
              <a:effectLst/>
              <a:latin typeface="+mn-lt"/>
              <a:ea typeface="+mn-ea"/>
              <a:cs typeface="+mn-cs"/>
            </a:rPr>
            <a:t>Supply Chain Requirements</a:t>
          </a:r>
          <a:endParaRPr lang="en-NL"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 </a:t>
          </a:r>
          <a:endParaRPr lang="en-NL" sz="1100">
            <a:solidFill>
              <a:sysClr val="windowText" lastClr="000000"/>
            </a:solidFill>
            <a:effectLst/>
            <a:latin typeface="+mn-lt"/>
            <a:ea typeface="+mn-ea"/>
            <a:cs typeface="+mn-cs"/>
          </a:endParaRPr>
        </a:p>
        <a:p>
          <a:r>
            <a:rPr lang="en-GB" sz="1100" u="sng">
              <a:solidFill>
                <a:sysClr val="windowText" lastClr="000000"/>
              </a:solidFill>
              <a:effectLst/>
              <a:latin typeface="+mn-lt"/>
              <a:ea typeface="+mn-ea"/>
              <a:cs typeface="+mn-cs"/>
            </a:rPr>
            <a:t>Basic Risk Assessment:</a:t>
          </a:r>
        </a:p>
        <a:p>
          <a:r>
            <a:rPr lang="en-GB" sz="1100" b="1">
              <a:solidFill>
                <a:sysClr val="windowText" lastClr="000000"/>
              </a:solidFill>
              <a:effectLst/>
              <a:latin typeface="+mn-lt"/>
              <a:ea typeface="+mn-ea"/>
              <a:cs typeface="+mn-cs"/>
            </a:rPr>
            <a:t>Requirement 1.6.2</a:t>
          </a:r>
          <a:r>
            <a:rPr lang="en-GB" sz="1100">
              <a:solidFill>
                <a:sysClr val="windowText" lastClr="000000"/>
              </a:solidFill>
              <a:effectLst/>
              <a:latin typeface="+mn-lt"/>
              <a:ea typeface="+mn-ea"/>
              <a:cs typeface="+mn-cs"/>
            </a:rPr>
            <a:t>: </a:t>
          </a:r>
          <a:r>
            <a:rPr lang="en-US" sz="1100" b="0" i="0" u="none" strike="noStrike" baseline="0">
              <a:solidFill>
                <a:schemeClr val="tx1"/>
              </a:solidFill>
              <a:latin typeface="+mn-lt"/>
              <a:ea typeface="+mn-ea"/>
              <a:cs typeface="+mn-cs"/>
            </a:rPr>
            <a:t>The responsible committee/person performs the following activities: </a:t>
          </a:r>
        </a:p>
        <a:p>
          <a:r>
            <a:rPr lang="en-US" sz="1100" b="0" i="0" u="none" strike="noStrike" baseline="0">
              <a:solidFill>
                <a:schemeClr val="tx1"/>
              </a:solidFill>
              <a:latin typeface="+mn-lt"/>
              <a:ea typeface="+mn-ea"/>
              <a:cs typeface="+mn-cs"/>
            </a:rPr>
            <a:t>Implements gender equality mitigation measures following the basic Risk Assessment and includes these measures in the management plan 	</a:t>
          </a:r>
        </a:p>
        <a:p>
          <a:r>
            <a:rPr lang="en-GB" sz="1100" b="1">
              <a:solidFill>
                <a:sysClr val="windowText" lastClr="000000"/>
              </a:solidFill>
              <a:effectLst/>
              <a:latin typeface="+mn-lt"/>
              <a:ea typeface="+mn-ea"/>
              <a:cs typeface="+mn-cs"/>
            </a:rPr>
            <a:t>Requirement 5.1.2</a:t>
          </a:r>
          <a:r>
            <a:rPr lang="en-GB" sz="1100">
              <a:solidFill>
                <a:sysClr val="windowText" lastClr="000000"/>
              </a:solidFill>
              <a:effectLst/>
              <a:latin typeface="+mn-lt"/>
              <a:ea typeface="+mn-ea"/>
              <a:cs typeface="+mn-cs"/>
            </a:rPr>
            <a:t>: </a:t>
          </a:r>
          <a:r>
            <a:rPr lang="en-US" sz="1100" b="0" i="0" u="none" strike="noStrike" baseline="0">
              <a:solidFill>
                <a:schemeClr val="tx1"/>
              </a:solidFill>
              <a:latin typeface="+mn-lt"/>
              <a:ea typeface="+mn-ea"/>
              <a:cs typeface="+mn-cs"/>
            </a:rPr>
            <a:t>The management representative/committee includes in the management plan the mitigation measures as identified in the basic Risk Assessment and implements corresponding measures. </a:t>
          </a:r>
        </a:p>
        <a:p>
          <a:r>
            <a:rPr lang="en-US" sz="1100" b="0" i="0" u="none" strike="noStrike" baseline="0">
              <a:solidFill>
                <a:schemeClr val="tx1"/>
              </a:solidFill>
              <a:latin typeface="+mn-lt"/>
              <a:ea typeface="+mn-ea"/>
              <a:cs typeface="+mn-cs"/>
            </a:rPr>
            <a:t>The basic Risk Assessment is repeated at least every three years. 	</a:t>
          </a:r>
        </a:p>
      </xdr:txBody>
    </xdr:sp>
    <xdr:clientData/>
  </xdr:oneCellAnchor>
  <xdr:oneCellAnchor>
    <xdr:from>
      <xdr:col>11</xdr:col>
      <xdr:colOff>245745</xdr:colOff>
      <xdr:row>0</xdr:row>
      <xdr:rowOff>133350</xdr:rowOff>
    </xdr:from>
    <xdr:ext cx="6696074" cy="5534025"/>
    <xdr:sp macro="" textlink="">
      <xdr:nvSpPr>
        <xdr:cNvPr id="4" name="TextBox 3">
          <a:extLst>
            <a:ext uri="{FF2B5EF4-FFF2-40B4-BE49-F238E27FC236}">
              <a16:creationId xmlns:a16="http://schemas.microsoft.com/office/drawing/2014/main" id="{EA764659-3966-481A-99FB-2724C8934B85}"/>
            </a:ext>
          </a:extLst>
        </xdr:cNvPr>
        <xdr:cNvSpPr txBox="1"/>
      </xdr:nvSpPr>
      <xdr:spPr>
        <a:xfrm>
          <a:off x="6951345" y="133350"/>
          <a:ext cx="6696074" cy="5534025"/>
        </a:xfrm>
        <a:prstGeom prst="rect">
          <a:avLst/>
        </a:prstGeom>
        <a:solidFill>
          <a:schemeClr val="accent6">
            <a:lumMod val="20000"/>
            <a:lumOff val="80000"/>
          </a:schemeClr>
        </a:solidFill>
        <a:ln>
          <a:solidFill>
            <a:schemeClr val="accent6"/>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rtl="0" eaLnBrk="1" fontAlgn="auto" latinLnBrk="0" hangingPunct="1"/>
          <a:r>
            <a:rPr lang="vi-VN" b="1">
              <a:solidFill>
                <a:sysClr val="windowText" lastClr="000000"/>
              </a:solidFill>
              <a:effectLst/>
              <a:latin typeface="Calibri" panose="020F0502020204030204" pitchFamily="34" charset="0"/>
              <a:cs typeface="Calibri" panose="020F0502020204030204" pitchFamily="34" charset="0"/>
            </a:rPr>
            <a:t>Tại sao cần Công cụ đánh giá rủi ro cho </a:t>
          </a:r>
          <a:r>
            <a:rPr lang="en-US" b="1">
              <a:solidFill>
                <a:sysClr val="windowText" lastClr="000000"/>
              </a:solidFill>
              <a:effectLst/>
              <a:latin typeface="Calibri" panose="020F0502020204030204" pitchFamily="34" charset="0"/>
              <a:cs typeface="Calibri" panose="020F0502020204030204" pitchFamily="34" charset="0"/>
            </a:rPr>
            <a:t>Đơn</a:t>
          </a:r>
          <a:r>
            <a:rPr lang="en-US" b="1" baseline="0">
              <a:solidFill>
                <a:sysClr val="windowText" lastClr="000000"/>
              </a:solidFill>
              <a:effectLst/>
              <a:latin typeface="Calibri" panose="020F0502020204030204" pitchFamily="34" charset="0"/>
              <a:cs typeface="Calibri" panose="020F0502020204030204" pitchFamily="34" charset="0"/>
            </a:rPr>
            <a:t> vị Sở hữu C</a:t>
          </a:r>
          <a:r>
            <a:rPr lang="vi-VN" b="1">
              <a:solidFill>
                <a:sysClr val="windowText" lastClr="000000"/>
              </a:solidFill>
              <a:effectLst/>
              <a:latin typeface="Calibri" panose="020F0502020204030204" pitchFamily="34" charset="0"/>
              <a:cs typeface="Calibri" panose="020F0502020204030204" pitchFamily="34" charset="0"/>
            </a:rPr>
            <a:t>hứng </a:t>
          </a:r>
          <a:r>
            <a:rPr lang="en-US" b="1">
              <a:solidFill>
                <a:sysClr val="windowText" lastClr="000000"/>
              </a:solidFill>
              <a:effectLst/>
              <a:latin typeface="Calibri" panose="020F0502020204030204" pitchFamily="34" charset="0"/>
              <a:cs typeface="Calibri" panose="020F0502020204030204" pitchFamily="34" charset="0"/>
            </a:rPr>
            <a:t>nhận</a:t>
          </a:r>
          <a:r>
            <a:rPr lang="vi-VN" b="1">
              <a:solidFill>
                <a:sysClr val="windowText" lastClr="000000"/>
              </a:solidFill>
              <a:effectLst/>
              <a:latin typeface="Calibri" panose="020F0502020204030204" pitchFamily="34" charset="0"/>
              <a:cs typeface="Calibri" panose="020F0502020204030204" pitchFamily="34" charset="0"/>
            </a:rPr>
            <a:t> chuỗi cung ứng?</a:t>
          </a:r>
          <a:endParaRPr lang="en-US" b="1">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a:solidFill>
                <a:sysClr val="windowText" lastClr="000000"/>
              </a:solidFill>
              <a:effectLst/>
              <a:latin typeface="Calibri" panose="020F0502020204030204" pitchFamily="34" charset="0"/>
              <a:cs typeface="Calibri" panose="020F0502020204030204" pitchFamily="34" charset="0"/>
            </a:rPr>
            <a:t>Mục tiêu là hỗ trợ các đơn vị sở</a:t>
          </a:r>
          <a:r>
            <a:rPr lang="vi-VN" baseline="0">
              <a:solidFill>
                <a:sysClr val="windowText" lastClr="000000"/>
              </a:solidFill>
              <a:effectLst/>
              <a:latin typeface="Calibri" panose="020F0502020204030204" pitchFamily="34" charset="0"/>
              <a:cs typeface="Calibri" panose="020F0502020204030204" pitchFamily="34" charset="0"/>
            </a:rPr>
            <a:t> hữu chứng nhận </a:t>
          </a:r>
          <a:r>
            <a:rPr lang="vi-VN">
              <a:solidFill>
                <a:sysClr val="windowText" lastClr="000000"/>
              </a:solidFill>
              <a:effectLst/>
              <a:latin typeface="Calibri" panose="020F0502020204030204" pitchFamily="34" charset="0"/>
              <a:cs typeface="Calibri" panose="020F0502020204030204" pitchFamily="34" charset="0"/>
            </a:rPr>
            <a:t>xác định những gì cần thiết để đạt được các kết quả của Tiêu chuẩn, bởi vì:</a:t>
          </a:r>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a:solidFill>
                <a:sysClr val="windowText" lastClr="000000"/>
              </a:solidFill>
              <a:effectLst/>
              <a:latin typeface="Calibri" panose="020F0502020204030204" pitchFamily="34" charset="0"/>
              <a:cs typeface="Calibri" panose="020F0502020204030204" pitchFamily="34" charset="0"/>
            </a:rPr>
            <a:t>- </a:t>
          </a:r>
          <a:r>
            <a:rPr lang="vi-VN" b="1">
              <a:solidFill>
                <a:sysClr val="windowText" lastClr="000000"/>
              </a:solidFill>
              <a:effectLst/>
              <a:latin typeface="Calibri" panose="020F0502020204030204" pitchFamily="34" charset="0"/>
              <a:cs typeface="Calibri" panose="020F0502020204030204" pitchFamily="34" charset="0"/>
            </a:rPr>
            <a:t>Tiêu chuẩn không thể bao gồm tất cả các trường hợp khác nhau </a:t>
          </a:r>
          <a:r>
            <a:rPr lang="vi-VN">
              <a:solidFill>
                <a:sysClr val="windowText" lastClr="000000"/>
              </a:solidFill>
              <a:effectLst/>
              <a:latin typeface="Calibri" panose="020F0502020204030204" pitchFamily="34" charset="0"/>
              <a:cs typeface="Calibri" panose="020F0502020204030204" pitchFamily="34" charset="0"/>
            </a:rPr>
            <a:t>có thể xảy ra trong bối cảnh cụ thể</a:t>
          </a:r>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a:solidFill>
                <a:sysClr val="windowText" lastClr="000000"/>
              </a:solidFill>
              <a:effectLst/>
              <a:latin typeface="Calibri" panose="020F0502020204030204" pitchFamily="34" charset="0"/>
              <a:cs typeface="Calibri" panose="020F0502020204030204" pitchFamily="34" charset="0"/>
            </a:rPr>
            <a:t>.- </a:t>
          </a:r>
          <a:r>
            <a:rPr lang="vi-VN" b="0">
              <a:solidFill>
                <a:sysClr val="windowText" lastClr="000000"/>
              </a:solidFill>
              <a:effectLst/>
              <a:latin typeface="Calibri" panose="020F0502020204030204" pitchFamily="34" charset="0"/>
              <a:cs typeface="Calibri" panose="020F0502020204030204" pitchFamily="34" charset="0"/>
            </a:rPr>
            <a:t>Tiêu chuẩn </a:t>
          </a:r>
          <a:r>
            <a:rPr lang="vi-VN" b="1">
              <a:solidFill>
                <a:sysClr val="windowText" lastClr="000000"/>
              </a:solidFill>
              <a:effectLst/>
              <a:latin typeface="Calibri" panose="020F0502020204030204" pitchFamily="34" charset="0"/>
              <a:cs typeface="Calibri" panose="020F0502020204030204" pitchFamily="34" charset="0"/>
            </a:rPr>
            <a:t>không thể quy định </a:t>
          </a:r>
          <a:r>
            <a:rPr lang="vi-VN">
              <a:solidFill>
                <a:sysClr val="windowText" lastClr="000000"/>
              </a:solidFill>
              <a:effectLst/>
              <a:latin typeface="Calibri" panose="020F0502020204030204" pitchFamily="34" charset="0"/>
              <a:cs typeface="Calibri" panose="020F0502020204030204" pitchFamily="34" charset="0"/>
            </a:rPr>
            <a:t>điều gì tạo nên các phương pháp hay nhất hoặc các biện pháp hiệu quả nhất </a:t>
          </a:r>
          <a:r>
            <a:rPr lang="vi-VN" sz="1100">
              <a:solidFill>
                <a:schemeClr val="tx1"/>
              </a:solidFill>
              <a:effectLst/>
              <a:latin typeface="+mn-lt"/>
              <a:ea typeface="+mn-ea"/>
              <a:cs typeface="+mn-cs"/>
            </a:rPr>
            <a:t>cho mọi tình huống</a:t>
          </a:r>
          <a:r>
            <a:rPr lang="vi-VN">
              <a:solidFill>
                <a:sysClr val="windowText" lastClr="000000"/>
              </a:solidFill>
              <a:effectLst/>
              <a:latin typeface="Calibri" panose="020F0502020204030204" pitchFamily="34" charset="0"/>
              <a:cs typeface="Calibri" panose="020F0502020204030204" pitchFamily="34" charset="0"/>
            </a:rPr>
            <a:t>.</a:t>
          </a:r>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a:solidFill>
                <a:sysClr val="windowText" lastClr="000000"/>
              </a:solidFill>
              <a:effectLst/>
              <a:latin typeface="Calibri" panose="020F0502020204030204" pitchFamily="34" charset="0"/>
              <a:cs typeface="Calibri" panose="020F0502020204030204" pitchFamily="34" charset="0"/>
            </a:rPr>
            <a:t>Công cụ này là </a:t>
          </a:r>
          <a:r>
            <a:rPr lang="vi-VN" b="1">
              <a:solidFill>
                <a:sysClr val="windowText" lastClr="000000"/>
              </a:solidFill>
              <a:effectLst/>
              <a:latin typeface="Calibri" panose="020F0502020204030204" pitchFamily="34" charset="0"/>
              <a:cs typeface="Calibri" panose="020F0502020204030204" pitchFamily="34" charset="0"/>
            </a:rPr>
            <a:t>hướng dẫn </a:t>
          </a:r>
          <a:r>
            <a:rPr lang="vi-VN">
              <a:solidFill>
                <a:sysClr val="windowText" lastClr="000000"/>
              </a:solidFill>
              <a:effectLst/>
              <a:latin typeface="Calibri" panose="020F0502020204030204" pitchFamily="34" charset="0"/>
              <a:cs typeface="Calibri" panose="020F0502020204030204" pitchFamily="34" charset="0"/>
            </a:rPr>
            <a:t>cho các </a:t>
          </a:r>
          <a:r>
            <a:rPr lang="en-US">
              <a:solidFill>
                <a:sysClr val="windowText" lastClr="000000"/>
              </a:solidFill>
              <a:effectLst/>
              <a:latin typeface="Calibri" panose="020F0502020204030204" pitchFamily="34" charset="0"/>
              <a:cs typeface="Calibri" panose="020F0502020204030204" pitchFamily="34" charset="0"/>
            </a:rPr>
            <a:t>Đơn</a:t>
          </a:r>
          <a:r>
            <a:rPr lang="en-US" baseline="0">
              <a:solidFill>
                <a:sysClr val="windowText" lastClr="000000"/>
              </a:solidFill>
              <a:effectLst/>
              <a:latin typeface="Calibri" panose="020F0502020204030204" pitchFamily="34" charset="0"/>
              <a:cs typeface="Calibri" panose="020F0502020204030204" pitchFamily="34" charset="0"/>
            </a:rPr>
            <a:t> vị Sở hữu C</a:t>
          </a:r>
          <a:r>
            <a:rPr lang="vi-VN">
              <a:solidFill>
                <a:sysClr val="windowText" lastClr="000000"/>
              </a:solidFill>
              <a:effectLst/>
              <a:latin typeface="Calibri" panose="020F0502020204030204" pitchFamily="34" charset="0"/>
              <a:cs typeface="Calibri" panose="020F0502020204030204" pitchFamily="34" charset="0"/>
            </a:rPr>
            <a:t>hứng </a:t>
          </a:r>
          <a:r>
            <a:rPr lang="en-US">
              <a:solidFill>
                <a:sysClr val="windowText" lastClr="000000"/>
              </a:solidFill>
              <a:effectLst/>
              <a:latin typeface="Calibri" panose="020F0502020204030204" pitchFamily="34" charset="0"/>
              <a:cs typeface="Calibri" panose="020F0502020204030204" pitchFamily="34" charset="0"/>
            </a:rPr>
            <a:t>nhận</a:t>
          </a:r>
          <a:r>
            <a:rPr lang="vi-VN">
              <a:solidFill>
                <a:sysClr val="windowText" lastClr="000000"/>
              </a:solidFill>
              <a:effectLst/>
              <a:latin typeface="Calibri" panose="020F0502020204030204" pitchFamily="34" charset="0"/>
              <a:cs typeface="Calibri" panose="020F0502020204030204" pitchFamily="34" charset="0"/>
            </a:rPr>
            <a:t> để xác định cách tốt nhất để giảm thiểu rủi ro và cách tốt nhất để thực hiện các mục tiêu bền vững bằng cách trả lời một loạt các câu hỏi được xác định trước.</a:t>
          </a:r>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a:solidFill>
                <a:sysClr val="windowText" lastClr="000000"/>
              </a:solidFill>
              <a:effectLst/>
              <a:latin typeface="Calibri" panose="020F0502020204030204" pitchFamily="34" charset="0"/>
              <a:cs typeface="Calibri" panose="020F0502020204030204" pitchFamily="34" charset="0"/>
            </a:rPr>
            <a:t>Công cụ này </a:t>
          </a:r>
          <a:r>
            <a:rPr lang="vi-VN" b="1">
              <a:solidFill>
                <a:sysClr val="windowText" lastClr="000000"/>
              </a:solidFill>
              <a:effectLst/>
              <a:latin typeface="Calibri" panose="020F0502020204030204" pitchFamily="34" charset="0"/>
              <a:cs typeface="Calibri" panose="020F0502020204030204" pitchFamily="34" charset="0"/>
            </a:rPr>
            <a:t>không</a:t>
          </a:r>
          <a:r>
            <a:rPr lang="vi-VN">
              <a:solidFill>
                <a:sysClr val="windowText" lastClr="000000"/>
              </a:solidFill>
              <a:effectLst/>
              <a:latin typeface="Calibri" panose="020F0502020204030204" pitchFamily="34" charset="0"/>
              <a:cs typeface="Calibri" panose="020F0502020204030204" pitchFamily="34" charset="0"/>
            </a:rPr>
            <a:t> được sử dụng để </a:t>
          </a:r>
          <a:r>
            <a:rPr lang="vi-VN" b="1">
              <a:solidFill>
                <a:sysClr val="windowText" lastClr="000000"/>
              </a:solidFill>
              <a:effectLst/>
              <a:latin typeface="Calibri" panose="020F0502020204030204" pitchFamily="34" charset="0"/>
              <a:cs typeface="Calibri" panose="020F0502020204030204" pitchFamily="34" charset="0"/>
            </a:rPr>
            <a:t>đánh giá mức độ rủi ro </a:t>
          </a:r>
          <a:r>
            <a:rPr lang="vi-VN">
              <a:solidFill>
                <a:sysClr val="windowText" lastClr="000000"/>
              </a:solidFill>
              <a:effectLst/>
              <a:latin typeface="Calibri" panose="020F0502020204030204" pitchFamily="34" charset="0"/>
              <a:cs typeface="Calibri" panose="020F0502020204030204" pitchFamily="34" charset="0"/>
            </a:rPr>
            <a:t>của những </a:t>
          </a:r>
          <a:r>
            <a:rPr lang="en-US">
              <a:solidFill>
                <a:sysClr val="windowText" lastClr="000000"/>
              </a:solidFill>
              <a:effectLst/>
              <a:latin typeface="Calibri" panose="020F0502020204030204" pitchFamily="34" charset="0"/>
              <a:cs typeface="Calibri" panose="020F0502020204030204" pitchFamily="34" charset="0"/>
            </a:rPr>
            <a:t>đơn</a:t>
          </a:r>
          <a:r>
            <a:rPr lang="en-US" baseline="0">
              <a:solidFill>
                <a:sysClr val="windowText" lastClr="000000"/>
              </a:solidFill>
              <a:effectLst/>
              <a:latin typeface="Calibri" panose="020F0502020204030204" pitchFamily="34" charset="0"/>
              <a:cs typeface="Calibri" panose="020F0502020204030204" pitchFamily="34" charset="0"/>
            </a:rPr>
            <a:t> vị Sở hữu C</a:t>
          </a:r>
          <a:r>
            <a:rPr lang="vi-VN">
              <a:solidFill>
                <a:sysClr val="windowText" lastClr="000000"/>
              </a:solidFill>
              <a:effectLst/>
              <a:latin typeface="Calibri" panose="020F0502020204030204" pitchFamily="34" charset="0"/>
              <a:cs typeface="Calibri" panose="020F0502020204030204" pitchFamily="34" charset="0"/>
            </a:rPr>
            <a:t>h</a:t>
          </a:r>
          <a:r>
            <a:rPr lang="en-US">
              <a:solidFill>
                <a:sysClr val="windowText" lastClr="000000"/>
              </a:solidFill>
              <a:effectLst/>
              <a:latin typeface="Calibri" panose="020F0502020204030204" pitchFamily="34" charset="0"/>
              <a:cs typeface="Calibri" panose="020F0502020204030204" pitchFamily="34" charset="0"/>
            </a:rPr>
            <a:t>ứng</a:t>
          </a:r>
          <a:r>
            <a:rPr lang="en-US" baseline="0">
              <a:solidFill>
                <a:sysClr val="windowText" lastClr="000000"/>
              </a:solidFill>
              <a:effectLst/>
              <a:latin typeface="Calibri" panose="020F0502020204030204" pitchFamily="34" charset="0"/>
              <a:cs typeface="Calibri" panose="020F0502020204030204" pitchFamily="34" charset="0"/>
            </a:rPr>
            <a:t> nhận. </a:t>
          </a:r>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a:solidFill>
                <a:sysClr val="windowText" lastClr="000000"/>
              </a:solidFill>
              <a:effectLst/>
              <a:latin typeface="Calibri" panose="020F0502020204030204" pitchFamily="34" charset="0"/>
              <a:cs typeface="Calibri" panose="020F0502020204030204" pitchFamily="34" charset="0"/>
            </a:rPr>
            <a:t>Đối với mỗi chủ đề, </a:t>
          </a:r>
          <a:r>
            <a:rPr lang="vi-VN" b="1">
              <a:solidFill>
                <a:sysClr val="windowText" lastClr="000000"/>
              </a:solidFill>
              <a:effectLst/>
              <a:latin typeface="Calibri" panose="020F0502020204030204" pitchFamily="34" charset="0"/>
              <a:cs typeface="Calibri" panose="020F0502020204030204" pitchFamily="34" charset="0"/>
            </a:rPr>
            <a:t>một số câu hỏi </a:t>
          </a:r>
          <a:r>
            <a:rPr lang="vi-VN">
              <a:solidFill>
                <a:sysClr val="windowText" lastClr="000000"/>
              </a:solidFill>
              <a:effectLst/>
              <a:latin typeface="Calibri" panose="020F0502020204030204" pitchFamily="34" charset="0"/>
              <a:cs typeface="Calibri" panose="020F0502020204030204" pitchFamily="34" charset="0"/>
            </a:rPr>
            <a:t>hạn chế được đặt ra, để trả lời </a:t>
          </a:r>
          <a:r>
            <a:rPr lang="vi-VN" b="1">
              <a:solidFill>
                <a:sysClr val="windowText" lastClr="000000"/>
              </a:solidFill>
              <a:effectLst/>
              <a:latin typeface="Calibri" panose="020F0502020204030204" pitchFamily="34" charset="0"/>
              <a:cs typeface="Calibri" panose="020F0502020204030204" pitchFamily="34" charset="0"/>
            </a:rPr>
            <a:t>Có</a:t>
          </a:r>
          <a:r>
            <a:rPr lang="vi-VN">
              <a:solidFill>
                <a:sysClr val="windowText" lastClr="000000"/>
              </a:solidFill>
              <a:effectLst/>
              <a:latin typeface="Calibri" panose="020F0502020204030204" pitchFamily="34" charset="0"/>
              <a:cs typeface="Calibri" panose="020F0502020204030204" pitchFamily="34" charset="0"/>
            </a:rPr>
            <a:t> hoặc </a:t>
          </a:r>
          <a:r>
            <a:rPr lang="vi-VN" b="1">
              <a:solidFill>
                <a:sysClr val="windowText" lastClr="000000"/>
              </a:solidFill>
              <a:effectLst/>
              <a:latin typeface="Calibri" panose="020F0502020204030204" pitchFamily="34" charset="0"/>
              <a:cs typeface="Calibri" panose="020F0502020204030204" pitchFamily="34" charset="0"/>
            </a:rPr>
            <a:t>Không</a:t>
          </a:r>
          <a:r>
            <a:rPr lang="vi-VN">
              <a:solidFill>
                <a:sysClr val="windowText" lastClr="000000"/>
              </a:solidFill>
              <a:effectLst/>
              <a:latin typeface="Calibri" panose="020F0502020204030204" pitchFamily="34" charset="0"/>
              <a:cs typeface="Calibri" panose="020F0502020204030204" pitchFamily="34" charset="0"/>
            </a:rPr>
            <a:t>. Tùy thuộc vào câu trả lời, </a:t>
          </a:r>
          <a:r>
            <a:rPr lang="vi-VN" b="1">
              <a:solidFill>
                <a:sysClr val="windowText" lastClr="000000"/>
              </a:solidFill>
              <a:effectLst/>
              <a:latin typeface="Calibri" panose="020F0502020204030204" pitchFamily="34" charset="0"/>
              <a:cs typeface="Calibri" panose="020F0502020204030204" pitchFamily="34" charset="0"/>
            </a:rPr>
            <a:t>các biện pháp giảm thiểu rủi ro được khuyến nghị </a:t>
          </a:r>
          <a:r>
            <a:rPr lang="vi-VN">
              <a:solidFill>
                <a:sysClr val="windowText" lastClr="000000"/>
              </a:solidFill>
              <a:effectLst/>
              <a:latin typeface="Calibri" panose="020F0502020204030204" pitchFamily="34" charset="0"/>
              <a:cs typeface="Calibri" panose="020F0502020204030204" pitchFamily="34" charset="0"/>
            </a:rPr>
            <a:t>sẽ hiển thị.</a:t>
          </a:r>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b="1">
              <a:solidFill>
                <a:sysClr val="windowText" lastClr="000000"/>
              </a:solidFill>
              <a:effectLst/>
              <a:latin typeface="Calibri" panose="020F0502020204030204" pitchFamily="34" charset="0"/>
              <a:cs typeface="Calibri" panose="020F0502020204030204" pitchFamily="34" charset="0"/>
            </a:rPr>
            <a:t>Sử dụng Công cụ Đánh giá Rủi ro</a:t>
          </a:r>
          <a:endParaRPr lang="en-US" b="1">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vi-VN">
              <a:solidFill>
                <a:sysClr val="windowText" lastClr="000000"/>
              </a:solidFill>
              <a:effectLst/>
              <a:latin typeface="Calibri" panose="020F0502020204030204" pitchFamily="34" charset="0"/>
              <a:cs typeface="Calibri" panose="020F0502020204030204" pitchFamily="34" charset="0"/>
            </a:rPr>
            <a:t>Ban </a:t>
          </a:r>
          <a:r>
            <a:rPr lang="en-US">
              <a:solidFill>
                <a:sysClr val="windowText" lastClr="000000"/>
              </a:solidFill>
              <a:effectLst/>
              <a:latin typeface="Calibri" panose="020F0502020204030204" pitchFamily="34" charset="0"/>
              <a:cs typeface="Calibri" panose="020F0502020204030204" pitchFamily="34" charset="0"/>
            </a:rPr>
            <a:t>Quản</a:t>
          </a:r>
          <a:r>
            <a:rPr lang="en-US" baseline="0">
              <a:solidFill>
                <a:sysClr val="windowText" lastClr="000000"/>
              </a:solidFill>
              <a:effectLst/>
              <a:latin typeface="Calibri" panose="020F0502020204030204" pitchFamily="34" charset="0"/>
              <a:cs typeface="Calibri" panose="020F0502020204030204" pitchFamily="34" charset="0"/>
            </a:rPr>
            <a:t> lý</a:t>
          </a:r>
          <a:r>
            <a:rPr lang="vi-VN">
              <a:solidFill>
                <a:sysClr val="windowText" lastClr="000000"/>
              </a:solidFill>
              <a:effectLst/>
              <a:latin typeface="Calibri" panose="020F0502020204030204" pitchFamily="34" charset="0"/>
              <a:cs typeface="Calibri" panose="020F0502020204030204" pitchFamily="34" charset="0"/>
            </a:rPr>
            <a:t> sử dụng Công cụ Đánh giá Rủi ro để xác định </a:t>
          </a:r>
          <a:r>
            <a:rPr lang="vi-VN" b="1">
              <a:solidFill>
                <a:sysClr val="windowText" lastClr="000000"/>
              </a:solidFill>
              <a:effectLst/>
              <a:latin typeface="Calibri" panose="020F0502020204030204" pitchFamily="34" charset="0"/>
              <a:cs typeface="Calibri" panose="020F0502020204030204" pitchFamily="34" charset="0"/>
            </a:rPr>
            <a:t>các biện pháp cần thực hiện để giảm thiểu các rủi ro đã xác định</a:t>
          </a:r>
          <a:r>
            <a:rPr lang="vi-VN">
              <a:solidFill>
                <a:sysClr val="windowText" lastClr="000000"/>
              </a:solidFill>
              <a:effectLst/>
              <a:latin typeface="Calibri" panose="020F0502020204030204" pitchFamily="34" charset="0"/>
              <a:cs typeface="Calibri" panose="020F0502020204030204" pitchFamily="34" charset="0"/>
            </a:rPr>
            <a:t>. Kết quả của Đánh giá rủi ro là một danh sách các biện pháp, được đưa vào </a:t>
          </a:r>
          <a:r>
            <a:rPr lang="vi-VN" b="1">
              <a:solidFill>
                <a:sysClr val="windowText" lastClr="000000"/>
              </a:solidFill>
              <a:effectLst/>
              <a:latin typeface="Calibri" panose="020F0502020204030204" pitchFamily="34" charset="0"/>
              <a:cs typeface="Calibri" panose="020F0502020204030204" pitchFamily="34" charset="0"/>
            </a:rPr>
            <a:t>kế hoạch quản lý</a:t>
          </a:r>
          <a:r>
            <a:rPr lang="en-US" b="1">
              <a:solidFill>
                <a:sysClr val="windowText" lastClr="000000"/>
              </a:solidFill>
              <a:effectLst/>
              <a:latin typeface="Calibri" panose="020F0502020204030204" pitchFamily="34" charset="0"/>
              <a:cs typeface="Calibri" panose="020F0502020204030204" pitchFamily="34" charset="0"/>
            </a:rPr>
            <a:t>.</a:t>
          </a:r>
        </a:p>
        <a:p>
          <a:pPr rtl="0" eaLnBrk="1" fontAlgn="auto" latinLnBrk="0" hangingPunct="1"/>
          <a:r>
            <a:rPr lang="vi-VN">
              <a:solidFill>
                <a:sysClr val="windowText" lastClr="000000"/>
              </a:solidFill>
              <a:effectLst/>
              <a:latin typeface="Calibri" panose="020F0502020204030204" pitchFamily="34" charset="0"/>
              <a:cs typeface="Calibri" panose="020F0502020204030204" pitchFamily="34" charset="0"/>
            </a:rPr>
            <a:t>Thực hiện các biện pháp giảm thiểu đối với từng rủi ro đã xác định là </a:t>
          </a:r>
          <a:r>
            <a:rPr lang="vi-VN" b="1">
              <a:solidFill>
                <a:sysClr val="windowText" lastClr="000000"/>
              </a:solidFill>
              <a:effectLst/>
              <a:latin typeface="Calibri" panose="020F0502020204030204" pitchFamily="34" charset="0"/>
              <a:cs typeface="Calibri" panose="020F0502020204030204" pitchFamily="34" charset="0"/>
            </a:rPr>
            <a:t>bắt buộc</a:t>
          </a:r>
          <a:r>
            <a:rPr lang="vi-VN">
              <a:solidFill>
                <a:sysClr val="windowText" lastClr="000000"/>
              </a:solidFill>
              <a:effectLst/>
              <a:latin typeface="Calibri" panose="020F0502020204030204" pitchFamily="34" charset="0"/>
              <a:cs typeface="Calibri" panose="020F0502020204030204" pitchFamily="34" charset="0"/>
            </a:rPr>
            <a:t>. Rainforest Alliance khuyến nghị mạnh mẽ các biện pháp giảm thiểu được đề xuất, nhưng với sự linh hoạt đối với các biện pháp giảm thiểu khác nếu những biện pháp này được coi là hiệu quả hơn trong bối cảnh cụ thể của đơn vị </a:t>
          </a:r>
          <a:r>
            <a:rPr lang="en-US">
              <a:solidFill>
                <a:sysClr val="windowText" lastClr="000000"/>
              </a:solidFill>
              <a:effectLst/>
              <a:latin typeface="Calibri" panose="020F0502020204030204" pitchFamily="34" charset="0"/>
              <a:cs typeface="Calibri" panose="020F0502020204030204" pitchFamily="34" charset="0"/>
            </a:rPr>
            <a:t>sở</a:t>
          </a:r>
          <a:r>
            <a:rPr lang="en-US" baseline="0">
              <a:solidFill>
                <a:sysClr val="windowText" lastClr="000000"/>
              </a:solidFill>
              <a:effectLst/>
              <a:latin typeface="Calibri" panose="020F0502020204030204" pitchFamily="34" charset="0"/>
              <a:cs typeface="Calibri" panose="020F0502020204030204" pitchFamily="34" charset="0"/>
            </a:rPr>
            <a:t> hữu</a:t>
          </a:r>
          <a:r>
            <a:rPr lang="vi-VN">
              <a:solidFill>
                <a:sysClr val="windowText" lastClr="000000"/>
              </a:solidFill>
              <a:effectLst/>
              <a:latin typeface="Calibri" panose="020F0502020204030204" pitchFamily="34" charset="0"/>
              <a:cs typeface="Calibri" panose="020F0502020204030204" pitchFamily="34" charset="0"/>
            </a:rPr>
            <a:t> chứng </a:t>
          </a:r>
          <a:r>
            <a:rPr lang="en-US">
              <a:solidFill>
                <a:sysClr val="windowText" lastClr="000000"/>
              </a:solidFill>
              <a:effectLst/>
              <a:latin typeface="Calibri" panose="020F0502020204030204" pitchFamily="34" charset="0"/>
              <a:cs typeface="Calibri" panose="020F0502020204030204" pitchFamily="34" charset="0"/>
            </a:rPr>
            <a:t>nhận</a:t>
          </a:r>
          <a:r>
            <a:rPr lang="vi-VN">
              <a:solidFill>
                <a:sysClr val="windowText" lastClr="000000"/>
              </a:solidFill>
              <a:effectLst/>
              <a:latin typeface="Calibri" panose="020F0502020204030204" pitchFamily="34" charset="0"/>
              <a:cs typeface="Calibri" panose="020F0502020204030204" pitchFamily="34" charset="0"/>
            </a:rPr>
            <a:t>. Nếu </a:t>
          </a:r>
          <a:r>
            <a:rPr lang="en-US">
              <a:solidFill>
                <a:sysClr val="windowText" lastClr="000000"/>
              </a:solidFill>
              <a:effectLst/>
              <a:latin typeface="Calibri" panose="020F0502020204030204" pitchFamily="34" charset="0"/>
              <a:cs typeface="Calibri" panose="020F0502020204030204" pitchFamily="34" charset="0"/>
            </a:rPr>
            <a:t>Đơn</a:t>
          </a:r>
          <a:r>
            <a:rPr lang="en-US" baseline="0">
              <a:solidFill>
                <a:sysClr val="windowText" lastClr="000000"/>
              </a:solidFill>
              <a:effectLst/>
              <a:latin typeface="Calibri" panose="020F0502020204030204" pitchFamily="34" charset="0"/>
              <a:cs typeface="Calibri" panose="020F0502020204030204" pitchFamily="34" charset="0"/>
            </a:rPr>
            <a:t> </a:t>
          </a:r>
          <a:r>
            <a:rPr lang="vi-VN" baseline="0">
              <a:solidFill>
                <a:sysClr val="windowText" lastClr="000000"/>
              </a:solidFill>
              <a:effectLst/>
              <a:latin typeface="Calibri" panose="020F0502020204030204" pitchFamily="34" charset="0"/>
              <a:cs typeface="Calibri" panose="020F0502020204030204" pitchFamily="34" charset="0"/>
            </a:rPr>
            <a:t>vị</a:t>
          </a:r>
          <a:r>
            <a:rPr lang="en-US" baseline="0">
              <a:solidFill>
                <a:sysClr val="windowText" lastClr="000000"/>
              </a:solidFill>
              <a:effectLst/>
              <a:latin typeface="Calibri" panose="020F0502020204030204" pitchFamily="34" charset="0"/>
              <a:cs typeface="Calibri" panose="020F0502020204030204" pitchFamily="34" charset="0"/>
            </a:rPr>
            <a:t> Sở hữu</a:t>
          </a:r>
          <a:r>
            <a:rPr lang="vi-VN">
              <a:solidFill>
                <a:sysClr val="windowText" lastClr="000000"/>
              </a:solidFill>
              <a:effectLst/>
              <a:latin typeface="Calibri" panose="020F0502020204030204" pitchFamily="34" charset="0"/>
              <a:cs typeface="Calibri" panose="020F0502020204030204" pitchFamily="34" charset="0"/>
            </a:rPr>
            <a:t> </a:t>
          </a:r>
          <a:r>
            <a:rPr lang="en-US">
              <a:solidFill>
                <a:sysClr val="windowText" lastClr="000000"/>
              </a:solidFill>
              <a:effectLst/>
              <a:latin typeface="Calibri" panose="020F0502020204030204" pitchFamily="34" charset="0"/>
              <a:cs typeface="Calibri" panose="020F0502020204030204" pitchFamily="34" charset="0"/>
            </a:rPr>
            <a:t>C</a:t>
          </a:r>
          <a:r>
            <a:rPr lang="vi-VN">
              <a:solidFill>
                <a:sysClr val="windowText" lastClr="000000"/>
              </a:solidFill>
              <a:effectLst/>
              <a:latin typeface="Calibri" panose="020F0502020204030204" pitchFamily="34" charset="0"/>
              <a:cs typeface="Calibri" panose="020F0502020204030204" pitchFamily="34" charset="0"/>
            </a:rPr>
            <a:t>hứng </a:t>
          </a:r>
          <a:r>
            <a:rPr lang="en-US">
              <a:solidFill>
                <a:sysClr val="windowText" lastClr="000000"/>
              </a:solidFill>
              <a:effectLst/>
              <a:latin typeface="Calibri" panose="020F0502020204030204" pitchFamily="34" charset="0"/>
              <a:cs typeface="Calibri" panose="020F0502020204030204" pitchFamily="34" charset="0"/>
            </a:rPr>
            <a:t>nhận</a:t>
          </a:r>
          <a:r>
            <a:rPr lang="vi-VN">
              <a:solidFill>
                <a:sysClr val="windowText" lastClr="000000"/>
              </a:solidFill>
              <a:effectLst/>
              <a:latin typeface="Calibri" panose="020F0502020204030204" pitchFamily="34" charset="0"/>
              <a:cs typeface="Calibri" panose="020F0502020204030204" pitchFamily="34" charset="0"/>
            </a:rPr>
            <a:t> quyết định thực hiện các biện pháp khác nhau, họ cần phải chứng minh điều này và đưa chúng vào kế hoạch quản lý</a:t>
          </a:r>
          <a:r>
            <a:rPr lang="en-US">
              <a:solidFill>
                <a:sysClr val="windowText" lastClr="000000"/>
              </a:solidFill>
              <a:effectLst/>
              <a:latin typeface="Calibri" panose="020F0502020204030204" pitchFamily="34" charset="0"/>
              <a:cs typeface="Calibri" panose="020F0502020204030204" pitchFamily="34" charset="0"/>
            </a:rPr>
            <a:t>.</a:t>
          </a:r>
        </a:p>
        <a:p>
          <a:pPr rtl="0" eaLnBrk="1" fontAlgn="auto" latinLnBrk="0" hangingPunct="1"/>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r>
            <a:rPr lang="en-US" b="1">
              <a:solidFill>
                <a:sysClr val="windowText" lastClr="000000"/>
              </a:solidFill>
              <a:effectLst/>
              <a:latin typeface="Calibri" panose="020F0502020204030204" pitchFamily="34" charset="0"/>
              <a:cs typeface="Calibri" panose="020F0502020204030204" pitchFamily="34" charset="0"/>
            </a:rPr>
            <a:t>Thanh</a:t>
          </a:r>
          <a:r>
            <a:rPr lang="en-US" b="1" baseline="0">
              <a:solidFill>
                <a:sysClr val="windowText" lastClr="000000"/>
              </a:solidFill>
              <a:effectLst/>
              <a:latin typeface="Calibri" panose="020F0502020204030204" pitchFamily="34" charset="0"/>
              <a:cs typeface="Calibri" panose="020F0502020204030204" pitchFamily="34" charset="0"/>
            </a:rPr>
            <a:t> tra </a:t>
          </a:r>
          <a:r>
            <a:rPr lang="vi-VN" b="1">
              <a:solidFill>
                <a:sysClr val="windowText" lastClr="000000"/>
              </a:solidFill>
              <a:effectLst/>
              <a:latin typeface="Calibri" panose="020F0502020204030204" pitchFamily="34" charset="0"/>
              <a:cs typeface="Calibri" panose="020F0502020204030204" pitchFamily="34" charset="0"/>
            </a:rPr>
            <a:t>viên </a:t>
          </a:r>
          <a:r>
            <a:rPr lang="vi-VN">
              <a:solidFill>
                <a:sysClr val="windowText" lastClr="000000"/>
              </a:solidFill>
              <a:effectLst/>
              <a:latin typeface="Calibri" panose="020F0502020204030204" pitchFamily="34" charset="0"/>
              <a:cs typeface="Calibri" panose="020F0502020204030204" pitchFamily="34" charset="0"/>
            </a:rPr>
            <a:t>sẽ kiểm tra xem </a:t>
          </a:r>
          <a:r>
            <a:rPr lang="en-US">
              <a:solidFill>
                <a:sysClr val="windowText" lastClr="000000"/>
              </a:solidFill>
              <a:effectLst/>
              <a:latin typeface="Calibri" panose="020F0502020204030204" pitchFamily="34" charset="0"/>
              <a:cs typeface="Calibri" panose="020F0502020204030204" pitchFamily="34" charset="0"/>
            </a:rPr>
            <a:t>liệu</a:t>
          </a:r>
          <a:r>
            <a:rPr lang="en-US" baseline="0">
              <a:solidFill>
                <a:sysClr val="windowText" lastClr="000000"/>
              </a:solidFill>
              <a:effectLst/>
              <a:latin typeface="Calibri" panose="020F0502020204030204" pitchFamily="34" charset="0"/>
              <a:cs typeface="Calibri" panose="020F0502020204030204" pitchFamily="34" charset="0"/>
            </a:rPr>
            <a:t> việc </a:t>
          </a:r>
          <a:r>
            <a:rPr lang="vi-VN">
              <a:solidFill>
                <a:sysClr val="windowText" lastClr="000000"/>
              </a:solidFill>
              <a:effectLst/>
              <a:latin typeface="Calibri" panose="020F0502020204030204" pitchFamily="34" charset="0"/>
              <a:cs typeface="Calibri" panose="020F0502020204030204" pitchFamily="34" charset="0"/>
            </a:rPr>
            <a:t>Đánh giá rủi ro đã được thực hiện hay chưa, sẽ kiểm tra chất lượng của việc đánh giá và liệu các biện pháp có được đưa vào kế hoạch quản lý và được thực hiện hay không.</a:t>
          </a:r>
          <a:r>
            <a:rPr lang="en-US" baseline="0">
              <a:solidFill>
                <a:sysClr val="windowText" lastClr="000000"/>
              </a:solidFill>
              <a:effectLst/>
              <a:latin typeface="Calibri" panose="020F0502020204030204" pitchFamily="34" charset="0"/>
              <a:cs typeface="Calibri" panose="020F0502020204030204" pitchFamily="34" charset="0"/>
            </a:rPr>
            <a:t> </a:t>
          </a:r>
          <a:r>
            <a:rPr lang="vi-VN">
              <a:solidFill>
                <a:sysClr val="windowText" lastClr="000000"/>
              </a:solidFill>
              <a:effectLst/>
              <a:latin typeface="Calibri" panose="020F0502020204030204" pitchFamily="34" charset="0"/>
              <a:cs typeface="Calibri" panose="020F0502020204030204" pitchFamily="34" charset="0"/>
            </a:rPr>
            <a:t>Dữ liệu đánh giá rủi ro sẽ không được</a:t>
          </a:r>
          <a:r>
            <a:rPr lang="en-US">
              <a:solidFill>
                <a:sysClr val="windowText" lastClr="000000"/>
              </a:solidFill>
              <a:effectLst/>
              <a:latin typeface="Calibri" panose="020F0502020204030204" pitchFamily="34" charset="0"/>
              <a:cs typeface="Calibri" panose="020F0502020204030204" pitchFamily="34" charset="0"/>
            </a:rPr>
            <a:t> Rainforest Alliance </a:t>
          </a:r>
          <a:r>
            <a:rPr lang="vi-VN">
              <a:solidFill>
                <a:sysClr val="windowText" lastClr="000000"/>
              </a:solidFill>
              <a:effectLst/>
              <a:latin typeface="Calibri" panose="020F0502020204030204" pitchFamily="34" charset="0"/>
              <a:cs typeface="Calibri" panose="020F0502020204030204" pitchFamily="34" charset="0"/>
            </a:rPr>
            <a:t>chia sẻ ra bên ngoài</a:t>
          </a:r>
          <a:r>
            <a:rPr lang="en-US">
              <a:solidFill>
                <a:sysClr val="windowText" lastClr="000000"/>
              </a:solidFill>
              <a:effectLst/>
              <a:latin typeface="Calibri" panose="020F0502020204030204" pitchFamily="34" charset="0"/>
              <a:cs typeface="Calibri" panose="020F0502020204030204" pitchFamily="34" charset="0"/>
            </a:rPr>
            <a:t> mà</a:t>
          </a:r>
          <a:r>
            <a:rPr lang="vi-VN">
              <a:solidFill>
                <a:sysClr val="windowText" lastClr="000000"/>
              </a:solidFill>
              <a:effectLst/>
              <a:latin typeface="Calibri" panose="020F0502020204030204" pitchFamily="34" charset="0"/>
              <a:cs typeface="Calibri" panose="020F0502020204030204" pitchFamily="34" charset="0"/>
            </a:rPr>
            <a:t> chỉ dành cho mục đích thanh tra. Rainforest Alliance có thể sử dụng dữ liệu của Công cụ Đánh giá Rủi ro cho mục đích học tập, để </a:t>
          </a:r>
          <a:r>
            <a:rPr lang="en-US">
              <a:solidFill>
                <a:sysClr val="windowText" lastClr="000000"/>
              </a:solidFill>
              <a:effectLst/>
              <a:latin typeface="Calibri" panose="020F0502020204030204" pitchFamily="34" charset="0"/>
              <a:cs typeface="Calibri" panose="020F0502020204030204" pitchFamily="34" charset="0"/>
            </a:rPr>
            <a:t>điều</a:t>
          </a:r>
          <a:r>
            <a:rPr lang="en-US" baseline="0">
              <a:solidFill>
                <a:sysClr val="windowText" lastClr="000000"/>
              </a:solidFill>
              <a:effectLst/>
              <a:latin typeface="Calibri" panose="020F0502020204030204" pitchFamily="34" charset="0"/>
              <a:cs typeface="Calibri" panose="020F0502020204030204" pitchFamily="34" charset="0"/>
            </a:rPr>
            <a:t> chỉnh/</a:t>
          </a:r>
          <a:r>
            <a:rPr lang="vi-VN">
              <a:solidFill>
                <a:sysClr val="windowText" lastClr="000000"/>
              </a:solidFill>
              <a:effectLst/>
              <a:latin typeface="Calibri" panose="020F0502020204030204" pitchFamily="34" charset="0"/>
              <a:cs typeface="Calibri" panose="020F0502020204030204" pitchFamily="34" charset="0"/>
            </a:rPr>
            <a:t>thích ứng và cải tiến công cụ, ví dụ: bổ sung các biện pháp khuyến nghị.</a:t>
          </a:r>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endParaRPr lang="en-US">
            <a:solidFill>
              <a:sysClr val="windowText" lastClr="000000"/>
            </a:solidFill>
            <a:effectLst/>
            <a:latin typeface="Calibri" panose="020F0502020204030204" pitchFamily="34" charset="0"/>
            <a:cs typeface="Calibri" panose="020F0502020204030204" pitchFamily="34" charset="0"/>
          </a:endParaRPr>
        </a:p>
        <a:p>
          <a:pPr rtl="0" eaLnBrk="1" fontAlgn="auto" latinLnBrk="0" hangingPunct="1"/>
          <a:endParaRPr lang="en-US">
            <a:solidFill>
              <a:sysClr val="windowText" lastClr="000000"/>
            </a:solidFill>
            <a:effectLst/>
            <a:latin typeface="Calibri" panose="020F0502020204030204" pitchFamily="34" charset="0"/>
            <a:cs typeface="Calibri" panose="020F0502020204030204" pitchFamily="34" charset="0"/>
          </a:endParaRPr>
        </a:p>
        <a:p>
          <a:pPr rtl="0" fontAlgn="base"/>
          <a:endParaRPr lang="en-US" sz="1100" b="0" i="0">
            <a:solidFill>
              <a:sysClr val="windowText" lastClr="000000"/>
            </a:solidFill>
            <a:effectLst/>
            <a:latin typeface="Calibri" panose="020F0502020204030204" pitchFamily="34" charset="0"/>
            <a:ea typeface="+mn-ea"/>
            <a:cs typeface="Calibri" panose="020F0502020204030204" pitchFamily="34" charset="0"/>
          </a:endParaRPr>
        </a:p>
        <a:p>
          <a:pPr rtl="0" fontAlgn="base"/>
          <a:endParaRPr lang="en-US" sz="1100" b="0" i="0">
            <a:solidFill>
              <a:sysClr val="windowText" lastClr="000000"/>
            </a:solidFill>
            <a:effectLst/>
            <a:latin typeface="Calibri" panose="020F0502020204030204" pitchFamily="34" charset="0"/>
            <a:ea typeface="+mn-ea"/>
            <a:cs typeface="Calibri" panose="020F0502020204030204" pitchFamily="34" charset="0"/>
          </a:endParaRPr>
        </a:p>
        <a:p>
          <a:pPr rtl="0" fontAlgn="base"/>
          <a:endParaRPr lang="en-US" sz="1100" b="0" i="0">
            <a:solidFill>
              <a:sysClr val="windowText" lastClr="000000"/>
            </a:solidFill>
            <a:effectLst/>
            <a:latin typeface="Calibri" panose="020F0502020204030204" pitchFamily="34" charset="0"/>
            <a:ea typeface="+mn-ea"/>
            <a:cs typeface="Calibri" panose="020F0502020204030204" pitchFamily="34" charset="0"/>
          </a:endParaRPr>
        </a:p>
      </xdr:txBody>
    </xdr:sp>
    <xdr:clientData/>
  </xdr:oneCellAnchor>
</xdr:wsDr>
</file>

<file path=xl/persons/person.xml><?xml version="1.0" encoding="utf-8"?>
<personList xmlns="http://schemas.microsoft.com/office/spreadsheetml/2018/threadedcomments" xmlns:x="http://schemas.openxmlformats.org/spreadsheetml/2006/main">
  <person displayName="Henriette Walz" id="{66B29046-409F-4C98-8CDF-7249A55BDB22}" userId="S::hwalz@ra.org::8b4f88d3-5841-4a00-8970-4df567d980f6" providerId="AD"/>
  <person displayName="Maggie Chin" id="{783882C5-1F5B-4499-870B-FAAD0F47027A}" userId="S::mchin@ra.org::9d891907-8c88-452f-be0b-5716a313ad6e" providerId="AD"/>
  <person displayName="Kunera Moore" id="{18A24C2E-2584-43CD-B719-4841DF78E602}" userId="S::KMoore@ra.org::83dad768-c949-43d2-a23f-86d40e449d0e" providerId="AD"/>
  <person displayName="Rens Rutten" id="{D70C7BD0-8688-4390-B031-28CEEC54110D}" userId="S::rrutten@ra.org::8c5740b9-fb75-405c-b053-5b74d6783a17" providerId="AD"/>
  <person displayName="Martin Noponen" id="{26CE0772-FC01-4A4D-9C5A-7D020A48EEF3}" userId="S::mnoponen@ra.org::40d57d67-7e7e-46d6-a63b-d2a8af0cd633" providerId="AD"/>
  <person displayName="Meike Engelhard" id="{C8B2BD1E-4883-4CFE-9F0D-37F6F9D42830}" userId="S::mengelhard@ra.org::e2485ffe-5f14-40c0-a5ff-997b1ec734a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24" dT="2020-04-08T07:54:46.74" personId="{66B29046-409F-4C98-8CDF-7249A55BDB22}" id="{D77DCAB9-A0FF-4DCB-AA30-8E42EAEBFD83}">
    <text xml:space="preserve">I think we should ask this for everyone - because it is likely that there are areas of natural ecosystems / natural vegetation cover that are not connected; to me this is one of the priorities where a lot could be gained, also looking at the question of Anneke "What are the priorities for groups". So I would delete the "other variable" here
</text>
  </threadedComment>
  <threadedComment ref="F126" dT="2020-04-08T07:57:04.61" personId="{66B29046-409F-4C98-8CDF-7249A55BDB22}" id="{B1906721-8D61-4664-8B67-8D8FA813BAF1}">
    <text xml:space="preserve">To me this is part of the overall plan to comply with 4.2.3; i.e. those natural ecosystems/vegetation that doesn't contain local species should move towards those and can then be counted as "natural vegetation".
But I am wondering now, whether we shouldn't make this question then more broad, and leading to all management actions to reach 4.2.3; for example, we could ask "Do you expect to have percentages of natural vegetation that are close to 10/15%"; and then we coudl give examples like "identify areas that you could restore" etc. But it would be a bit double with the 4.2.4 - But I am now wondering whether this wouldn't be the cleaner option. Rens, happy to talk about this if you want!
</text>
  </threadedComment>
</ThreadedComments>
</file>

<file path=xl/threadedComments/threadedComment2.xml><?xml version="1.0" encoding="utf-8"?>
<ThreadedComments xmlns="http://schemas.microsoft.com/office/spreadsheetml/2018/threadedcomments" xmlns:x="http://schemas.openxmlformats.org/spreadsheetml/2006/main">
  <threadedComment ref="I108" dT="2020-01-08T13:37:47.48" personId="{26CE0772-FC01-4A4D-9C5A-7D020A48EEF3}" id="{20AD0091-992C-4E2A-9B8F-2790C5B54A87}">
    <text xml:space="preserve">All for now. But once the CC risk/impact screening has been automated and included only countries that fall into med or high risk categories need to fulfil these criteria
</text>
  </threadedComment>
</ThreadedComments>
</file>

<file path=xl/threadedComments/threadedComment3.xml><?xml version="1.0" encoding="utf-8"?>
<ThreadedComments xmlns="http://schemas.microsoft.com/office/spreadsheetml/2018/threadedcomments" xmlns:x="http://schemas.openxmlformats.org/spreadsheetml/2006/main">
  <threadedComment ref="F66" dT="2020-02-19T09:32:20.47" personId="{D70C7BD0-8688-4390-B031-28CEEC54110D}" id="{D86FAB50-634A-4CDC-8C53-5B6E1B17CEE8}">
    <text xml:space="preserve">Questions that need to be verified at the level of the group members should be included in the internal inspection tool, not in this risk assessment
</text>
  </threadedComment>
  <threadedComment ref="I69" dT="2020-01-09T13:45:09.73" personId="{C8B2BD1E-4883-4CFE-9F0D-37F6F9D42830}" id="{5EE8AF6A-808A-4DED-AD6A-D677A866E58F}">
    <text xml:space="preserve">Group management does not have the list of under 18 aged group member workers or uner 18 family of group member workers. This could be potentially done in year 1 with under 18 children of group members.
</text>
  </threadedComment>
  <threadedComment ref="I69" dT="2020-02-17T17:17:15.24" personId="{18A24C2E-2584-43CD-B719-4841DF78E602}" id="{BC2FCEC7-73F3-4DDC-95FD-2C2291DE59AD}" parentId="{5EE8AF6A-808A-4DED-AD6A-D677A866E58F}">
    <text>meike totally agree - have changed</text>
  </threadedComment>
  <threadedComment ref="F70" dT="2020-02-19T09:32:45.55" personId="{D70C7BD0-8688-4390-B031-28CEEC54110D}" id="{6E9FE9EA-A14B-4934-808B-1A9E3C98243A}">
    <text xml:space="preserve">question for internal inspection
</text>
  </threadedComment>
  <threadedComment ref="F92" dT="2020-02-19T09:33:51.97" personId="{D70C7BD0-8688-4390-B031-28CEEC54110D}" id="{DAB26FE6-4FDB-4EB8-B49D-D6C21318F750}">
    <text xml:space="preserve">do we need to specify what is 'significant'?
</text>
  </threadedComment>
  <threadedComment ref="H128" dT="2020-01-08T13:37:47.48" personId="{26CE0772-FC01-4A4D-9C5A-7D020A48EEF3}" id="{FD94C455-077A-4296-B815-6804B40ABE96}">
    <text xml:space="preserve">All for now. But once the CC risk/impact screening has been automated and included only countries that fall into med or high risk categories need to fulfil these criteria
</text>
  </threadedComment>
</ThreadedComments>
</file>

<file path=xl/threadedComments/threadedComment4.xml><?xml version="1.0" encoding="utf-8"?>
<ThreadedComments xmlns="http://schemas.microsoft.com/office/spreadsheetml/2018/threadedcomments" xmlns:x="http://schemas.openxmlformats.org/spreadsheetml/2006/main">
  <threadedComment ref="G5" dT="2021-03-10T12:09:41.48" personId="{783882C5-1F5B-4499-870B-FAAD0F47027A}" id="{731662C4-3BAE-4579-9757-A78E50AC4883}">
    <text>FYI, it's the same as "question" in Chinese</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 Id="rId4" Type="http://schemas.microsoft.com/office/2017/10/relationships/threadedComment" Target="../threadedComments/threadedComment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5.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5DAEE-1C7B-4F27-8637-CBDAF3D12D31}">
  <sheetPr codeName="Sheet2"/>
  <dimension ref="K1:R19"/>
  <sheetViews>
    <sheetView workbookViewId="0">
      <selection activeCell="K4" sqref="K4"/>
    </sheetView>
  </sheetViews>
  <sheetFormatPr defaultRowHeight="15" x14ac:dyDescent="0.25"/>
  <cols>
    <col min="16" max="17" width="9.140625" style="17"/>
  </cols>
  <sheetData>
    <row r="1" spans="11:18" x14ac:dyDescent="0.25">
      <c r="P1" s="97" t="s">
        <v>0</v>
      </c>
      <c r="Q1" s="97" t="s">
        <v>1</v>
      </c>
    </row>
    <row r="2" spans="11:18" x14ac:dyDescent="0.25">
      <c r="K2" s="33">
        <f>'Group risk assessment L0'!A2</f>
        <v>0</v>
      </c>
      <c r="L2" s="1"/>
      <c r="M2" s="1"/>
      <c r="N2" s="1"/>
      <c r="O2" s="1"/>
      <c r="P2" s="35" t="e">
        <f>'Group risk assessment L0'!#REF!</f>
        <v>#REF!</v>
      </c>
      <c r="Q2" s="97" t="e">
        <f t="shared" ref="Q2:Q12" si="0">IF(P2&gt;0.25, IF(P2&gt;0.5,IF(P2&gt;0.75,3,2),1),0)</f>
        <v>#REF!</v>
      </c>
      <c r="R2" s="40" t="e">
        <f>IF(Q2=1,L$17,IF(Q2=2,L$18,IF(Q2=3,L$19,L$16)))</f>
        <v>#REF!</v>
      </c>
    </row>
    <row r="3" spans="11:18" x14ac:dyDescent="0.25">
      <c r="K3" s="33" t="e">
        <f>#REF!</f>
        <v>#REF!</v>
      </c>
      <c r="L3" s="1"/>
      <c r="M3" s="1"/>
      <c r="N3" s="1"/>
      <c r="O3" s="1"/>
      <c r="P3" s="35" t="e">
        <f>#REF!</f>
        <v>#REF!</v>
      </c>
      <c r="Q3" s="97" t="e">
        <f t="shared" si="0"/>
        <v>#REF!</v>
      </c>
      <c r="R3" s="40" t="e">
        <f t="shared" ref="R3:R12" si="1">IF(Q3=1,L$17,IF(Q3=2,L$18,IF(Q3=3,L$19,L$16)))</f>
        <v>#REF!</v>
      </c>
    </row>
    <row r="4" spans="11:18" x14ac:dyDescent="0.25">
      <c r="K4" s="33" t="e">
        <f>#REF!</f>
        <v>#REF!</v>
      </c>
      <c r="L4" s="1"/>
      <c r="M4" s="1"/>
      <c r="N4" s="1"/>
      <c r="O4" s="1"/>
      <c r="P4" s="35" t="e">
        <f>#REF!</f>
        <v>#REF!</v>
      </c>
      <c r="Q4" s="97" t="e">
        <f t="shared" si="0"/>
        <v>#REF!</v>
      </c>
      <c r="R4" s="40" t="e">
        <f t="shared" si="1"/>
        <v>#REF!</v>
      </c>
    </row>
    <row r="5" spans="11:18" x14ac:dyDescent="0.25">
      <c r="K5" s="33" t="e">
        <f>#REF!</f>
        <v>#REF!</v>
      </c>
      <c r="L5" s="1"/>
      <c r="M5" s="1"/>
      <c r="N5" s="1"/>
      <c r="O5" s="1"/>
      <c r="P5" s="35" t="e">
        <f>#REF!</f>
        <v>#REF!</v>
      </c>
      <c r="Q5" s="97" t="e">
        <f t="shared" si="0"/>
        <v>#REF!</v>
      </c>
      <c r="R5" s="40" t="e">
        <f t="shared" si="1"/>
        <v>#REF!</v>
      </c>
    </row>
    <row r="6" spans="11:18" x14ac:dyDescent="0.25">
      <c r="K6" s="33" t="e">
        <f>#REF!</f>
        <v>#REF!</v>
      </c>
      <c r="L6" s="1"/>
      <c r="M6" s="1"/>
      <c r="N6" s="1"/>
      <c r="O6" s="1"/>
      <c r="P6" s="35" t="e">
        <f>#REF!</f>
        <v>#REF!</v>
      </c>
      <c r="Q6" s="97" t="e">
        <f t="shared" si="0"/>
        <v>#REF!</v>
      </c>
      <c r="R6" s="40" t="e">
        <f t="shared" si="1"/>
        <v>#REF!</v>
      </c>
    </row>
    <row r="7" spans="11:18" x14ac:dyDescent="0.25">
      <c r="K7" s="1" t="e">
        <f>#REF!</f>
        <v>#REF!</v>
      </c>
      <c r="L7" s="1"/>
      <c r="M7" s="1"/>
      <c r="N7" s="1"/>
      <c r="O7" s="1"/>
      <c r="P7" s="35" t="e">
        <f>#REF!</f>
        <v>#REF!</v>
      </c>
      <c r="Q7" s="97" t="e">
        <f t="shared" si="0"/>
        <v>#REF!</v>
      </c>
      <c r="R7" s="40" t="e">
        <f t="shared" si="1"/>
        <v>#REF!</v>
      </c>
    </row>
    <row r="8" spans="11:18" x14ac:dyDescent="0.25">
      <c r="K8" s="1" t="e">
        <f>#REF!</f>
        <v>#REF!</v>
      </c>
      <c r="L8" s="1"/>
      <c r="M8" s="1"/>
      <c r="N8" s="1"/>
      <c r="O8" s="1"/>
      <c r="P8" s="35" t="e">
        <f>#REF!</f>
        <v>#REF!</v>
      </c>
      <c r="Q8" s="97" t="e">
        <f t="shared" si="0"/>
        <v>#REF!</v>
      </c>
      <c r="R8" s="40" t="e">
        <f t="shared" si="1"/>
        <v>#REF!</v>
      </c>
    </row>
    <row r="9" spans="11:18" x14ac:dyDescent="0.25">
      <c r="K9" s="1" t="e">
        <f>#REF!</f>
        <v>#REF!</v>
      </c>
      <c r="L9" s="1"/>
      <c r="M9" s="1"/>
      <c r="N9" s="1"/>
      <c r="O9" s="1"/>
      <c r="P9" s="35" t="e">
        <f>#REF!</f>
        <v>#REF!</v>
      </c>
      <c r="Q9" s="97" t="e">
        <f t="shared" si="0"/>
        <v>#REF!</v>
      </c>
      <c r="R9" s="40" t="e">
        <f t="shared" si="1"/>
        <v>#REF!</v>
      </c>
    </row>
    <row r="10" spans="11:18" x14ac:dyDescent="0.25">
      <c r="K10" s="1" t="e">
        <f>#REF!</f>
        <v>#REF!</v>
      </c>
      <c r="L10" s="1"/>
      <c r="M10" s="1"/>
      <c r="N10" s="1"/>
      <c r="O10" s="1"/>
      <c r="P10" s="35" t="e">
        <f>#REF!</f>
        <v>#REF!</v>
      </c>
      <c r="Q10" s="97" t="e">
        <f t="shared" si="0"/>
        <v>#REF!</v>
      </c>
      <c r="R10" s="40" t="e">
        <f t="shared" si="1"/>
        <v>#REF!</v>
      </c>
    </row>
    <row r="11" spans="11:18" x14ac:dyDescent="0.25">
      <c r="K11" s="1" t="e">
        <f>#REF!</f>
        <v>#REF!</v>
      </c>
      <c r="L11" s="1"/>
      <c r="M11" s="1"/>
      <c r="N11" s="1"/>
      <c r="O11" s="1"/>
      <c r="P11" s="38" t="e">
        <f>#REF!</f>
        <v>#REF!</v>
      </c>
      <c r="Q11" s="39" t="e">
        <f t="shared" si="0"/>
        <v>#REF!</v>
      </c>
      <c r="R11" s="43" t="e">
        <f t="shared" si="1"/>
        <v>#REF!</v>
      </c>
    </row>
    <row r="12" spans="11:18" x14ac:dyDescent="0.25">
      <c r="P12" s="35" t="e">
        <f>AVERAGE(P2:P11)</f>
        <v>#REF!</v>
      </c>
      <c r="Q12" s="97" t="e">
        <f t="shared" si="0"/>
        <v>#REF!</v>
      </c>
      <c r="R12" s="40" t="e">
        <f t="shared" si="1"/>
        <v>#REF!</v>
      </c>
    </row>
    <row r="15" spans="11:18" x14ac:dyDescent="0.25">
      <c r="K15" s="41" t="s">
        <v>1</v>
      </c>
      <c r="P15" s="97"/>
      <c r="Q15" s="97"/>
    </row>
    <row r="16" spans="11:18" x14ac:dyDescent="0.25">
      <c r="K16" s="41">
        <v>0</v>
      </c>
      <c r="L16" s="42">
        <v>0</v>
      </c>
      <c r="P16" s="97"/>
      <c r="Q16" s="97"/>
    </row>
    <row r="17" spans="11:12" x14ac:dyDescent="0.25">
      <c r="K17" s="41">
        <v>1</v>
      </c>
      <c r="L17" s="40" t="s">
        <v>2</v>
      </c>
    </row>
    <row r="18" spans="11:12" x14ac:dyDescent="0.25">
      <c r="K18" s="41">
        <v>2</v>
      </c>
      <c r="L18" s="40" t="s">
        <v>3</v>
      </c>
    </row>
    <row r="19" spans="11:12" x14ac:dyDescent="0.25">
      <c r="K19" s="41">
        <v>3</v>
      </c>
      <c r="L19" s="40" t="s">
        <v>4</v>
      </c>
    </row>
  </sheetData>
  <conditionalFormatting sqref="R2">
    <cfRule type="cellIs" dxfId="7" priority="5" operator="equal">
      <formula>$L$19</formula>
    </cfRule>
    <cfRule type="cellIs" dxfId="6" priority="9" operator="equal">
      <formula>$L$16</formula>
    </cfRule>
    <cfRule type="cellIs" dxfId="5" priority="12" operator="equal">
      <formula>$L$18</formula>
    </cfRule>
    <cfRule type="cellIs" dxfId="4" priority="13" operator="equal">
      <formula>$L$17</formula>
    </cfRule>
  </conditionalFormatting>
  <conditionalFormatting sqref="R3:R12">
    <cfRule type="cellIs" dxfId="3" priority="1" operator="equal">
      <formula>$L$19</formula>
    </cfRule>
    <cfRule type="cellIs" dxfId="2" priority="2" operator="equal">
      <formula>$L$16</formula>
    </cfRule>
    <cfRule type="cellIs" dxfId="1" priority="3" operator="equal">
      <formula>$L$18</formula>
    </cfRule>
    <cfRule type="cellIs" dxfId="0" priority="4" operator="equal">
      <formula>$L$17</formula>
    </cfRule>
  </conditionalFormatting>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E572C-B15F-46CB-B4BD-687744280157}">
  <sheetPr codeName="Sheet10">
    <tabColor rgb="FF00B050"/>
  </sheetPr>
  <dimension ref="A1:I135"/>
  <sheetViews>
    <sheetView zoomScale="70" zoomScaleNormal="70" workbookViewId="0">
      <selection activeCell="B5" sqref="B5"/>
    </sheetView>
  </sheetViews>
  <sheetFormatPr defaultColWidth="8.85546875" defaultRowHeight="15" x14ac:dyDescent="0.25"/>
  <cols>
    <col min="1" max="1" width="8.85546875" style="361"/>
    <col min="2" max="2" width="44.7109375" style="361" customWidth="1"/>
    <col min="3" max="3" width="16.28515625" style="361" customWidth="1"/>
    <col min="4" max="4" width="14.28515625" style="361" customWidth="1"/>
    <col min="5" max="5" width="72.28515625" style="362" bestFit="1" customWidth="1"/>
    <col min="6" max="6" width="17" style="361" customWidth="1"/>
    <col min="7" max="7" width="90.85546875" style="362" customWidth="1"/>
    <col min="8" max="8" width="53.7109375" style="361" customWidth="1"/>
    <col min="9" max="9" width="40.42578125" style="361" customWidth="1"/>
    <col min="10" max="16384" width="8.85546875" style="361"/>
  </cols>
  <sheetData>
    <row r="1" spans="2:9" x14ac:dyDescent="0.25">
      <c r="I1" s="426"/>
    </row>
    <row r="2" spans="2:9" ht="26.25" x14ac:dyDescent="0.4">
      <c r="B2" s="508" t="str">
        <f>G129</f>
        <v>Công cụ Đánh giá Rủi ro Trang trại Cơ bản của Rainforest Alliance</v>
      </c>
      <c r="I2" s="426"/>
    </row>
    <row r="3" spans="2:9" ht="15.75" thickBot="1" x14ac:dyDescent="0.3">
      <c r="B3" s="363"/>
      <c r="I3" s="426"/>
    </row>
    <row r="4" spans="2:9" ht="37.5" x14ac:dyDescent="0.3">
      <c r="B4" s="506" t="str">
        <f>G112</f>
        <v>Loại Đơn vị sở hữu Chứng nhận (lựa chọn)</v>
      </c>
      <c r="E4" s="423"/>
      <c r="I4" s="426"/>
    </row>
    <row r="5" spans="2:9" ht="20.25" customHeight="1" thickBot="1" x14ac:dyDescent="0.35">
      <c r="B5" s="349" t="s">
        <v>836</v>
      </c>
      <c r="C5" s="507" t="str">
        <f>G133</f>
        <v>&lt;- hãy chọn "Lớn" đối với các trang trại qui mô lớn (đơn lẻ và trong nhóm) và các trang trại qui mô nhỏ được chứng nhận đơn lẻ</v>
      </c>
      <c r="E5" s="423"/>
      <c r="I5" s="426"/>
    </row>
    <row r="6" spans="2:9" ht="15.75" thickBot="1" x14ac:dyDescent="0.3">
      <c r="B6" s="363"/>
      <c r="I6" s="426"/>
    </row>
    <row r="7" spans="2:9" ht="27" thickBot="1" x14ac:dyDescent="0.45">
      <c r="B7" s="764" t="str">
        <f>H112</f>
        <v>Ban quản lý</v>
      </c>
      <c r="C7" s="765"/>
      <c r="D7" s="765"/>
      <c r="E7" s="765"/>
      <c r="F7" s="765"/>
      <c r="G7" s="765"/>
      <c r="H7" s="364"/>
      <c r="I7" s="426"/>
    </row>
    <row r="8" spans="2:9" ht="27" thickBot="1" x14ac:dyDescent="0.45">
      <c r="B8" s="365"/>
      <c r="C8" s="365"/>
      <c r="D8" s="365"/>
      <c r="E8" s="365"/>
      <c r="F8" s="365"/>
      <c r="G8" s="365"/>
    </row>
    <row r="9" spans="2:9" ht="39.75" customHeight="1" thickBot="1" x14ac:dyDescent="0.3">
      <c r="B9" s="378" t="str">
        <f>$G$113</f>
        <v>Yêu cầu về Tiêu chuẩn</v>
      </c>
      <c r="C9" s="379" t="str">
        <f>$G$114</f>
        <v>Vấn đề</v>
      </c>
      <c r="D9" s="380" t="str">
        <f>$G$115</f>
        <v>Câu hỏi/Thắc mắc #</v>
      </c>
      <c r="E9" s="380" t="str">
        <f>$G$116</f>
        <v>Câu hỏi/Thắc mắc</v>
      </c>
      <c r="F9" s="424" t="str">
        <f>$G$117</f>
        <v>Trả lời/Giải đáp
(Lựa chọn)</v>
      </c>
      <c r="G9" s="394" t="str">
        <f>$G$118</f>
        <v>Giải pháp giảm nhẹ</v>
      </c>
      <c r="H9" s="397" t="str">
        <f>$G$119</f>
        <v>Đơn vị sở hữu Chứng nhận có được giải pháp giảm nhẹ</v>
      </c>
    </row>
    <row r="10" spans="2:9" ht="101.25" customHeight="1" thickBot="1" x14ac:dyDescent="0.3">
      <c r="B10" s="381" t="str">
        <f>VLOOKUP(D10,'Basic Risk Assessment DATASHEET'!A:B,2,FALSE)</f>
        <v>1.2.10 Khu trang trại</v>
      </c>
      <c r="C10" s="386" t="str">
        <f>VLOOKUP(D10,'Basic Risk Assessment DATASHEET'!A:E,5,FALSE)</f>
        <v>Chặt phá / lấn chiếm rừng và lớp phủ thực vật bản địa</v>
      </c>
      <c r="D10" s="382">
        <v>1</v>
      </c>
      <c r="E10" s="383" t="str">
        <f>IFERROR(VLOOKUP($B$10&amp;D10&amp;$B$5,'Basic Risk Assessment DATASHEET'!$F$3:$G$129,2,FALSE),B128)</f>
        <v>Bạn có mong đợi địa điểm sản xuất của các thành viên trong nhóm sẽ thay đổi hoặc mở rộng không?</v>
      </c>
      <c r="F10" s="350" t="s">
        <v>872</v>
      </c>
      <c r="G10" s="396" t="str">
        <f>VLOOKUP(RIGHT(E10&amp;F10,250),'Basic Risk Assessment DATASHEET'!$J$3:$K$129,2,FALSE)</f>
        <v>Đảm bảo rằng người sản xuất và người lao động biết rằng thảm thực vật tự nhiên và các hệ sinh thái tự nhiên phải được duy trì thông qua nâng cao nhận thức và giám sát thường xuyên. Đánh dấu rõ ràng ranh giới của các hệ sinh thái tự nhiên trong trang trại và vùng đệm của chúng và đảm bảo rằng các hoạt động sản xuất và chế biến, bao gồm cả sử dụng hóa chất nông nghiệp, không xâm phạm vào các khu vực này.</v>
      </c>
      <c r="H10" s="366"/>
    </row>
    <row r="11" spans="2:9" ht="15.75" thickBot="1" x14ac:dyDescent="0.3">
      <c r="B11" s="384"/>
      <c r="C11" s="384"/>
      <c r="D11" s="384"/>
      <c r="E11" s="385"/>
    </row>
    <row r="12" spans="2:9" ht="48.75" customHeight="1" thickBot="1" x14ac:dyDescent="0.3">
      <c r="B12" s="378" t="str">
        <f>$G$113</f>
        <v>Yêu cầu về Tiêu chuẩn</v>
      </c>
      <c r="C12" s="379" t="str">
        <f>$G$114</f>
        <v>Vấn đề</v>
      </c>
      <c r="D12" s="380" t="str">
        <f>$G$115</f>
        <v>Câu hỏi/Thắc mắc #</v>
      </c>
      <c r="E12" s="380" t="str">
        <f>$G$116</f>
        <v>Câu hỏi/Thắc mắc</v>
      </c>
      <c r="F12" s="424" t="str">
        <f>$G$117</f>
        <v>Trả lời/Giải đáp
(Lựa chọn)</v>
      </c>
      <c r="G12" s="394" t="str">
        <f>$G$118</f>
        <v>Giải pháp giảm nhẹ</v>
      </c>
      <c r="H12" s="397" t="str">
        <f>$G$119</f>
        <v>Đơn vị sở hữu Chứng nhận có được giải pháp giảm nhẹ</v>
      </c>
    </row>
    <row r="13" spans="2:9" ht="169.5" customHeight="1" x14ac:dyDescent="0.25">
      <c r="B13" s="761" t="str">
        <f>VLOOKUP(D13,'Basic Risk Assessment DATASHEET'!A:B,2,FALSE)</f>
        <v xml:space="preserve">2.1 Truy nguyên sản phẩm </v>
      </c>
      <c r="C13" s="386" t="str">
        <f>VLOOKUP(D13,'Basic Risk Assessment DATASHEET'!A:E,5,FALSE)</f>
        <v>Người trung gian</v>
      </c>
      <c r="D13" s="387">
        <v>2</v>
      </c>
      <c r="E13" s="388" t="str">
        <f>IFERROR(VLOOKUP($B$13&amp;D13&amp;$B$5,'Basic Risk Assessment DATASHEET'!$F$3:$G$129,2,FALSE),$B$128)</f>
        <v>Bạn có đang sử dụng hoặc sẽ sử dụng hay hợp tác với các đơn vị trung gian và/hoặc nhà thầu phụ* trong chuỗi cung ứng của mình không?</v>
      </c>
      <c r="F13" s="351" t="s">
        <v>872</v>
      </c>
      <c r="G13" s="395" t="str">
        <f>VLOOKUP(RIGHT(E13&amp;F13,250),'Basic Risk Assessment DATASHEET'!$J$3:$K$129,2,FALSE)</f>
        <v xml:space="preserve">1) Thiết lập quy trình truy nguyên sản phẩm/truy xuất nguồn gốc rõ ràng, bao gồm các quy tắc truy xuất nguồn gốc được lập thành văn bản và thực tế cho tất cả các tác nhân trong chuỗi cung ứng của bạn (nông dân, nhà thầu phụ, trung gian, đơn vị chế biến, vận chuyển, địa điểm thu gom, ban quản lý, v.v.).
2) Đào tạo tất cả các tác nhân cuả bạn về quy trình truy nguyên sản phẩm. Điều này bao gồm các đơn vị trung gian và/hoặc nhà thầu phụ.
3) Giám sát việc truy nguyên sản phẩm và lưu trữ hồ sơ ở tất cả các tác nhân.
4) Giám sát các đơn vị trung gian đặc biệt là trong thời kỳ thu hoạch. Để giám sát, kiểm tra việc hiệu chuẩn cân và lưu trữ hồ sơ tại các đơn vị trung gian và kiểm tra chéo với thông tin bán hàng từ một mẫu của các nhà sản xuất. </v>
      </c>
      <c r="H13" s="367"/>
    </row>
    <row r="14" spans="2:9" ht="132.75" customHeight="1" x14ac:dyDescent="0.25">
      <c r="B14" s="762"/>
      <c r="C14" s="386" t="str">
        <f>VLOOKUP(D14,'Basic Risk Assessment DATASHEET'!A:E,5,FALSE)</f>
        <v>Lưu trữ hồ sơ</v>
      </c>
      <c r="D14" s="387">
        <v>3</v>
      </c>
      <c r="E14" s="388" t="str">
        <f>IFERROR(VLOOKUP($B$13&amp;D14&amp;$B$5,'Basic Risk Assessment DATASHEET'!$F$3:$G$129,2,FALSE),$B$128)</f>
        <v>Bạn có nghĩ là nông dân gặp khó khăn trong việc lưu giữ hồ sơ (truy xuất nguồn gốc) không?</v>
      </c>
      <c r="F14" s="351" t="s">
        <v>865</v>
      </c>
      <c r="G14" s="395" t="str">
        <f>VLOOKUP(RIGHT(E14&amp;F14,250),'Basic Risk Assessment DATASHEET'!$J$3:$K$129,2,FALSE)</f>
        <v>Không cần thêm hành động nào</v>
      </c>
      <c r="H14" s="368"/>
    </row>
    <row r="15" spans="2:9" ht="84.95" customHeight="1" x14ac:dyDescent="0.25">
      <c r="B15" s="762"/>
      <c r="C15" s="386" t="str">
        <f>VLOOKUP(D15,'Basic Risk Assessment DATASHEET'!A:E,5,FALSE)</f>
        <v>Tách biệt sản phẩm</v>
      </c>
      <c r="D15" s="387">
        <v>4</v>
      </c>
      <c r="E15" s="388" t="str">
        <f>IFERROR(VLOOKUP($B$13&amp;D15&amp;$B$5,'Basic Risk Assessment DATASHEET'!$F$3:$G$129,2,FALSE),$B$128)</f>
        <v>Bạn/ban quản lý hiện đang và sẽ chỉ xử lý sản phẩm được chứng nhận của Rainforest Alliance và/hoặc chỉ mua từ các nhà sản xuất được chứng nhận của Rainforest Alliance phải không?</v>
      </c>
      <c r="F15" s="351" t="s">
        <v>865</v>
      </c>
      <c r="G15" s="395" t="str">
        <f>VLOOKUP(RIGHT(E15&amp;F15,250),'Basic Risk Assessment DATASHEET'!$J$3:$K$129,2,FALSE)</f>
        <v xml:space="preserve">1) Thực hiện một hệ thống để xác định các sản phẩm có nguồn gốc từ các nhà sản xuất được chứng nhận bằng cách nhận dạng trực tiếp hoặc trực quan và trong các tài liệu truy xuất nguồn gốc (biên lai, đăng ký, v.v.).
2) Ví dụ về nhận dạng trực quan có thể là các thẻ treo/ghi trên bao bì trong quá trình vận chuyển và bảo quản sản phẩm </v>
      </c>
      <c r="H15" s="368"/>
    </row>
    <row r="16" spans="2:9" ht="105.75" customHeight="1" x14ac:dyDescent="0.25">
      <c r="B16" s="762"/>
      <c r="C16" s="386" t="str">
        <f>VLOOKUP(D16,'Basic Risk Assessment DATASHEET'!A:E,5,FALSE)</f>
        <v>Khối lượng thu hoạch</v>
      </c>
      <c r="D16" s="387">
        <v>5</v>
      </c>
      <c r="E16" s="388" t="str">
        <f>IFERROR(VLOOKUP($B$13&amp;D16&amp;$B$5,'Basic Risk Assessment DATASHEET'!$F$3:$G$129,2,FALSE),$B$128)</f>
        <v>Các thành viên trong nhóm có quyền tiếp cận các kênh thị trường/những người mua khác nhau cho sản phẩm được chứng nhận của họ không?</v>
      </c>
      <c r="F16" s="351" t="s">
        <v>872</v>
      </c>
      <c r="G16" s="395" t="str">
        <f>VLOOKUP(RIGHT(E16&amp;F16,250),'Basic Risk Assessment DATASHEET'!$J$3:$K$129,2,FALSE)</f>
        <v xml:space="preserve">1) Thông tin về khối lượng thu hoạch dựa trên việc giao hàng có thể không đáng tin cậy, do đó, hãy đặt một hệ thống để lấy thông tin về khối lượng thu hoạch (điều này có thể được thực hiện bằng cách hỏi trực tiếp người sản xuất trong năm hoặc trong quá trình thanh tra nội bộ (TTNB)).
2) Thu thập thông tin về sản lượng thu hoạch trong cả năm (hàng tháng) thay vì mỗi năm một lần khi thanh tra nội bộ </v>
      </c>
      <c r="H16" s="368"/>
    </row>
    <row r="17" spans="2:8" ht="130.5" customHeight="1" thickBot="1" x14ac:dyDescent="0.3">
      <c r="B17" s="763"/>
      <c r="C17" s="386" t="str">
        <f>VLOOKUP(D17,'Basic Risk Assessment DATASHEET'!A:E,5,FALSE)</f>
        <v>Người điều hành trang trại</v>
      </c>
      <c r="D17" s="382">
        <v>6</v>
      </c>
      <c r="E17" s="388" t="str">
        <f>IFERROR(VLOOKUP($B$13&amp;D17&amp;$B$5,'Basic Risk Assessment DATASHEET'!$F$3:$G$129,2,FALSE),$B$128)</f>
        <v>Các thành viên trong nhóm có thường dựa vào người điều hành trang trại để quản lý trang trại của họ không?</v>
      </c>
      <c r="F17" s="350" t="s">
        <v>872</v>
      </c>
      <c r="G17" s="395" t="str">
        <f>VLOOKUP(RIGHT(E17&amp;F17,250),'Basic Risk Assessment DATASHEET'!$J$3:$K$129,2,FALSE)</f>
        <v xml:space="preserve">1) Đảm bảo rằng người quản lý trang trại được đào tạo về các yêu cầu tiêu chuẩn của Rainforest Alliance, hiểu biết cặn kẽ và chi tiết về quy trình thanh tra nội bộ (TTNB), hồ sơ, dữ liệu được phân tích và nhận thức được các yêu cầu về truy xuất nguồn gốc.
2) Kiểm tra xem người điều hành trang trại có quản lý các trang trại không được chứng nhận hay không và nếu có, hãy khuyến khích đưa các trang trại đó vào nhóm được chứng nhận.
3) Luôn mời người điều hành trang trại tham gia các khóa đào tạo (về truy xuất nguồn gốc và các chủ đề khác) </v>
      </c>
      <c r="H17" s="369"/>
    </row>
    <row r="18" spans="2:8" x14ac:dyDescent="0.25">
      <c r="B18" s="384"/>
      <c r="C18" s="384"/>
      <c r="D18" s="384"/>
      <c r="E18" s="385"/>
    </row>
    <row r="19" spans="2:8" ht="15.75" thickBot="1" x14ac:dyDescent="0.3">
      <c r="B19" s="384"/>
      <c r="C19" s="384"/>
      <c r="D19" s="384"/>
      <c r="E19" s="385"/>
    </row>
    <row r="20" spans="2:8" ht="45" customHeight="1" thickBot="1" x14ac:dyDescent="0.3">
      <c r="B20" s="378" t="str">
        <f>$G$113</f>
        <v>Yêu cầu về Tiêu chuẩn</v>
      </c>
      <c r="C20" s="379" t="str">
        <f>$G$114</f>
        <v>Vấn đề</v>
      </c>
      <c r="D20" s="380" t="str">
        <f>$G$115</f>
        <v>Câu hỏi/Thắc mắc #</v>
      </c>
      <c r="E20" s="380" t="str">
        <f>$G$116</f>
        <v>Câu hỏi/Thắc mắc</v>
      </c>
      <c r="F20" s="424" t="str">
        <f>$G$117</f>
        <v>Trả lời/Giải đáp
(Lựa chọn)</v>
      </c>
      <c r="G20" s="394" t="str">
        <f>$G$118</f>
        <v>Giải pháp giảm nhẹ</v>
      </c>
      <c r="H20" s="397" t="str">
        <f>$G$119</f>
        <v>Đơn vị sở hữu Chứng nhận có được giải pháp giảm nhẹ</v>
      </c>
    </row>
    <row r="21" spans="2:8" ht="90.95" customHeight="1" x14ac:dyDescent="0.25">
      <c r="B21" s="766" t="str">
        <f>VLOOKUP(D21,'Basic Risk Assessment DATASHEET'!A:B,2,FALSE)</f>
        <v xml:space="preserve">Năng suất và lợi nhuận, liên quan đến: 2.1.2 sản lượng thu hoạch; 1.3.6 đầu vào và kỹ năng tài chính; 1.3.7 đa dạng hóa; 3.1. chi phí sản xuất và thu nhập cơ bản </v>
      </c>
      <c r="C21" s="386" t="str">
        <f>VLOOKUP(D21,'Basic Risk Assessment DATASHEET'!A:E,5,FALSE)</f>
        <v>Năng suất tối ưu</v>
      </c>
      <c r="D21" s="387">
        <v>7</v>
      </c>
      <c r="E21" s="388" t="str">
        <f>IFERROR(VLOOKUP($B$21&amp;D21&amp;$B$5,'Basic Risk Assessment DATASHEET'!$F$3:$G$129,2,FALSE),$B$128)</f>
        <v>Năng suất trung bình của cây trồng được chứng nhận của các thành viên trong nhóm có bằng hoặc cao hơn mức năng suất tối ưu trong khu vực của bạn không?</v>
      </c>
      <c r="F21" s="351" t="s">
        <v>1260</v>
      </c>
      <c r="G21" s="395" t="str">
        <f>VLOOKUP(RIGHT(E21&amp;F21,250),'Basic Risk Assessment DATASHEET'!$J$3:$K$129,2,FALSE)</f>
        <v xml:space="preserve">1) Đào tạo nhân viên để nhận ra và ưu tiên các hạn chế trong sản xuất trên đồng ruộng
2) Xác định các hạn chế chính trong sản xuất ảnh hưởng đến năng suất
3) Thiết lập các trang trại thử nghiệm và mô hình kinh doanh để giới thiệu tác động tích cực của việc tái canh, bón phân và kiểm soát sâu bệnh tốt </v>
      </c>
      <c r="H21" s="367"/>
    </row>
    <row r="22" spans="2:8" ht="129.75" customHeight="1" x14ac:dyDescent="0.25">
      <c r="B22" s="767"/>
      <c r="C22" s="386" t="str">
        <f>VLOOKUP(D22,'Basic Risk Assessment DATASHEET'!A:E,5,FALSE)</f>
        <v>Tiếp cận tài chính, đầu vào và kiến thức</v>
      </c>
      <c r="D22" s="387">
        <v>8</v>
      </c>
      <c r="E22" s="388" t="str">
        <f>IFERROR(VLOOKUP($B$21&amp;D22&amp;$B$5,'Basic Risk Assessment DATASHEET'!$F$3:$G$129,2,FALSE),$B$128)</f>
        <v>Tất cả các thành viên trong nhóm có được tiếp cận tài chính, đầu vào nông nghiệp và kiến thức đầy đủ để tối ưu hóa năng suất không?</v>
      </c>
      <c r="F22" s="351" t="s">
        <v>1260</v>
      </c>
      <c r="G22" s="395" t="str">
        <f>VLOOKUP(RIGHT(E22&amp;F22,250),'Basic Risk Assessment DATASHEET'!$J$3:$K$129,2,FALSE)</f>
        <v xml:space="preserve">1) Xác định các nhu cầu chính giữa các thành viên trong nhóm về đầu vào và kiến thức.
2) Hỗ trợ các thành viên trong nhóm đào tạo về tài chính, quản lý kinh doanh và hiểu chi phí sản xuất, thu nhập ròng và kế hoạch kinh doanh đơn giản (yêu cầu tự chọn 1.3.6)
3) Nếu cần, tạo điều kiện hỗ trợ các dịch vụ tài chính (ví dụ: các khoản vay để đầu tư trang trại) (yêu cầu tự chọn 1.3.6) </v>
      </c>
      <c r="H22" s="368"/>
    </row>
    <row r="23" spans="2:8" ht="159" customHeight="1" thickBot="1" x14ac:dyDescent="0.3">
      <c r="B23" s="768"/>
      <c r="C23" s="386" t="str">
        <f>VLOOKUP(D23,'Basic Risk Assessment DATASHEET'!A:E,5,FALSE)</f>
        <v xml:space="preserve">Thu nhập cơ bản </v>
      </c>
      <c r="D23" s="387">
        <v>9</v>
      </c>
      <c r="E23" s="388" t="str">
        <f>IFERROR(VLOOKUP($B$21&amp;D23&amp;$B$5,'Basic Risk Assessment DATASHEET'!$F$3:$G$129,2,FALSE),$B$128)</f>
        <v>Tất cả các thành viên trong nhóm có kiếm được thu nhập cơ bản/đủ sống nhờ sản xuất cây trồng được chứng nhận không?</v>
      </c>
      <c r="F23" s="351" t="s">
        <v>1260</v>
      </c>
      <c r="G23" s="395" t="str">
        <f>VLOOKUP(RIGHT(E23&amp;F23,250),'Basic Risk Assessment DATASHEET'!$J$3:$K$129,2,FALSE)</f>
        <v xml:space="preserve">1) Đánh giá tổng thu nhập ròng cho một mẫu đại diện của các hộ gia đình thành viên trong nhóm, sử dụng tiêu chuẩn Thu nhập cơ bản (yêu cầu tự chọn 3.1.2).
2) Hỗ trợ các thành viên trong nhóm đào tạo về tài chính, quản lý kinh doanh và hiểu chi phí sản xuất, thu nhập ròng và kế hoạch kinh doanh đơn giản (yêu cầu tự chọn 1.3.6)
3) Nếu cần, hãy tạo điều kiện hỗ trợ các dịch vụ tài chính (ví dụ: các khoản vay để đầu tư trang trại) (yêu cầu tự chọn 1.3.6)
4) Hỗ trợ các thành viên nhóm đưa ra quyết định sáng suốt về các chiến lược đa dạng hóa thu nhập, ví dụ: các hoạt động tạo thu nhập khác, nâng cấp sản phẩm (yêu cầu tự chọn 1.3.7) </v>
      </c>
      <c r="H23" s="369"/>
    </row>
    <row r="25" spans="2:8" ht="15.75" thickBot="1" x14ac:dyDescent="0.3"/>
    <row r="26" spans="2:8" ht="27" thickBot="1" x14ac:dyDescent="0.45">
      <c r="B26" s="764" t="str">
        <f>H113</f>
        <v>Thực hành canh tác</v>
      </c>
      <c r="C26" s="765"/>
      <c r="D26" s="765"/>
      <c r="E26" s="765"/>
      <c r="F26" s="765"/>
      <c r="G26" s="765"/>
      <c r="H26" s="364"/>
    </row>
    <row r="27" spans="2:8" s="370" customFormat="1" ht="27" thickBot="1" x14ac:dyDescent="0.45">
      <c r="B27" s="365"/>
      <c r="C27" s="365"/>
      <c r="D27" s="365"/>
      <c r="E27" s="365"/>
      <c r="F27" s="365"/>
      <c r="G27" s="365"/>
    </row>
    <row r="28" spans="2:8" ht="45" customHeight="1" thickBot="1" x14ac:dyDescent="0.3">
      <c r="B28" s="378" t="str">
        <f>$G$113</f>
        <v>Yêu cầu về Tiêu chuẩn</v>
      </c>
      <c r="C28" s="379" t="str">
        <f>$G$114</f>
        <v>Vấn đề</v>
      </c>
      <c r="D28" s="380" t="str">
        <f>$G$115</f>
        <v>Câu hỏi/Thắc mắc #</v>
      </c>
      <c r="E28" s="380" t="str">
        <f>$G$116</f>
        <v>Câu hỏi/Thắc mắc</v>
      </c>
      <c r="F28" s="424" t="str">
        <f>$G$117</f>
        <v>Trả lời/Giải đáp
(Lựa chọn)</v>
      </c>
      <c r="G28" s="394" t="str">
        <f>$G$118</f>
        <v>Giải pháp giảm nhẹ</v>
      </c>
      <c r="H28" s="397" t="str">
        <f>$G$119</f>
        <v>Đơn vị sở hữu Chứng nhận có được giải pháp giảm nhẹ</v>
      </c>
    </row>
    <row r="29" spans="2:8" ht="175.5" customHeight="1" x14ac:dyDescent="0.25">
      <c r="B29" s="766" t="str">
        <f>VLOOKUP(D29,'Basic Risk Assessment DATASHEET'!A:B,2,FALSE)</f>
        <v>4.6 Quản lý hóa chất nông nghiệp</v>
      </c>
      <c r="C29" s="386" t="str">
        <f>VLOOKUP(D29,'Basic Risk Assessment DATASHEET'!A:E,5,FALSE)</f>
        <v>Sử dụng hóa chất nông nghiệp bị cấm</v>
      </c>
      <c r="D29" s="387">
        <v>10</v>
      </c>
      <c r="E29" s="388" t="str">
        <f>IFERROR(VLOOKUP($B$29&amp;D29&amp;$B$5,'Basic Risk Assessment DATASHEET'!$F$3:$G$129,2,FALSE),$B$128)</f>
        <v xml:space="preserve">Xem lại Danh sách các hóa chất nông nghiệp bị cấm của Rainforest Alliance:
Việc sử dụng một hoặc nhiều hóa chất nông nghiệp trong Danh sách Cấm của RA có phổ biến trong khu vực hay không? </v>
      </c>
      <c r="F29" s="351" t="s">
        <v>872</v>
      </c>
      <c r="G29" s="395" t="str">
        <f>VLOOKUP(RIGHT(E29&amp;F29,250),'Basic Risk Assessment DATASHEET'!$J$3:$K$129,2,FALSE)</f>
        <v xml:space="preserve">1) Trong trường hợp phát hiện sử dụng thuốc trừ sâu bị cấm trong quá trình thanh tra đánh giá độc lập, Cơ quan/Tổ chức Cấp Chứng nhận có thể cấp giấy chứng nhận không tuân thủ. Để tránh điều này, hãy đưa vào kế hoạch quản lý của bạn:
- Đào tạo thành viên nhóm về việc cấm sử dụng các hóa chất nông nghiệp bị cấm, và đó là những chất nào.
- Đào tạo thành viên nhóm về nguy cơ sử dụng hóa chất nông nghiệp có tính độc hại cao.
- Xác minh việc sử dụng hóa chất nông nghiệp bị cấm trong thanh tra nội bộ (TTNB).
- Giám sát việc sử dụng hóa chất nông nghiệp trong thời gian áp dụng.
- Thiết lập hệ thống thu gom các hóa chất nông nghiệp bị cấm còn tồn đọng từ các thành viên trong nhóm.
Lưu ý: những nông dân đã sử dụng hóa chất nông nghiệp bị cấm trong vụ thu hoạch được chứng nhận sẽ không được đưa vào chứng nhận và phải đợi chu kỳ thu hoạch tiếp theo mới được áp dụng lại. </v>
      </c>
      <c r="H29" s="367"/>
    </row>
    <row r="30" spans="2:8" ht="206.45" customHeight="1" x14ac:dyDescent="0.25">
      <c r="B30" s="767"/>
      <c r="C30" s="386" t="str">
        <f>VLOOKUP(D30,'Basic Risk Assessment DATASHEET'!A:E,5,FALSE)</f>
        <v>Số lượng (số lần) áp dụng thuốc trừ sâu</v>
      </c>
      <c r="D30" s="387">
        <v>11</v>
      </c>
      <c r="E30" s="388" t="str">
        <f>IFERROR(VLOOKUP($B$29&amp;D30&amp;$B$5,'Basic Risk Assessment DATASHEET'!$F$3:$G$129,2,FALSE),$B$128)</f>
        <v>Có phải thông thường là người sản xuất ưu tiên thử các phương pháp kiểm soát sinh học, vật lý và các phương pháp kiểm soát không dùng hóa chất khác (IPM) để kiểm soát dịch hại trước khi sử dụng hóa chất nông nghiệp không?</v>
      </c>
      <c r="F30" s="351" t="s">
        <v>865</v>
      </c>
      <c r="G30" s="395" t="str">
        <f>VLOOKUP(RIGHT(E30&amp;F30,250),'Basic Risk Assessment DATASHEET'!$J$3:$K$129,2,FALSE)</f>
        <v xml:space="preserve">1) Đặc biệt chú ý đến việc tuân thủ chương 4.5 của Tiêu chuẩn Nông nghiệp. Trong trường hợp cần thiết, hãy liên hệ với trường đại học địa phương hoặc cơ quan khuyến nông để xây dựng quy trình Quản lý Dịch hại Tổng hợp. Xác định các nguồn để mua các hóa chất nông nghiệp có độc tính thấp hơn, cũng như các sản phẩm phòng trừ sâu bệnh hại không chứa hóa chất.
2) Đảm bảo tất cả các thành viên có kiến thức và kỹ năng cần thiết để áp dụng Quản lý Dịch hại Tổng hợp.
3) Tập huấn cho các thành viên về lưu trữ hồ sơ.
4) Giám sát việc sử dụng hóa chất nông nghiệp và việc áp dụng quy trình Quản lý Dịch hại Tổng hợp (IPM) của các thành viên trong nhóm (bao gồm cả việc lưu hồ sơ), trong thời gian áp dụng. </v>
      </c>
      <c r="H30" s="368"/>
    </row>
    <row r="31" spans="2:8" ht="207.75" customHeight="1" thickBot="1" x14ac:dyDescent="0.3">
      <c r="B31" s="768"/>
      <c r="C31" s="386" t="str">
        <f>VLOOKUP(D31,'Basic Risk Assessment DATASHEET'!A:E,5,FALSE)</f>
        <v>Sử dụng Thiết bị Bảo hộ Cá nhân</v>
      </c>
      <c r="D31" s="387">
        <v>12</v>
      </c>
      <c r="E31" s="388" t="str">
        <f>IFERROR(VLOOKUP($B$29&amp;D31&amp;$B$5,'Basic Risk Assessment DATASHEET'!$F$3:$G$129,2,FALSE),$B$128)</f>
        <v>Việc các thành viên trong nhóm và / hoặc công nhân của họ có sử dụng Thiết bị Bảo hộ Cá nhân (PPE) khi sử dụng hóa chất nông nghiệp có phổ biến không?</v>
      </c>
      <c r="F31" s="351" t="s">
        <v>865</v>
      </c>
      <c r="G31" s="395" t="str">
        <f>VLOOKUP(RIGHT(E31&amp;F31,250),'Basic Risk Assessment DATASHEET'!$J$3:$K$129,2,FALSE)</f>
        <v xml:space="preserve">1) Đảm bảo có đủ Thiết bị Bảo hộ Cá nhân cho tất cả những người sử dụng hóa chất nông nghiệp.
2) Xây dựng và thực hiện các chính sách quản lý về việc cung cấp Trang thiết bị Bảo hộ Cá nhân đầy đủ và thích hợp và sử dụng đúng các Trang thiết bị Bảo hộ Cá nhân này.
3) Đảm bảo rằng tất cả những người áp dụng (phun xịt) hóa chất nông nghiệp được đào tạo về cách sử dụng đúng các hóa chất nông nghiệp và sử dụng đúng Thiết bị Bảo hộ Cá nhân.
4) Các thành viên trong nhóm được đào tạo về nguy cơ sử dụng hóa chất nông nghiệp có tính độc hại cao.
5) Tìm cách phát triển các nhóm phun thuốc để thay thế việc sử dụng hóa chất nông nghiệp của các thành viên nhóm riêng lẻ.
6) Giám sát việc sử dụng Thiết bị Bảo hộ Cá nhân trong thời gian áp dụng. </v>
      </c>
      <c r="H31" s="369"/>
    </row>
    <row r="32" spans="2:8" ht="15.75" thickBot="1" x14ac:dyDescent="0.3">
      <c r="B32" s="384"/>
      <c r="C32" s="384"/>
      <c r="D32" s="384"/>
      <c r="E32" s="385"/>
    </row>
    <row r="33" spans="2:9" ht="39.75" customHeight="1" thickBot="1" x14ac:dyDescent="0.3">
      <c r="B33" s="378" t="str">
        <f>$G$113</f>
        <v>Yêu cầu về Tiêu chuẩn</v>
      </c>
      <c r="C33" s="379" t="str">
        <f>$G$114</f>
        <v>Vấn đề</v>
      </c>
      <c r="D33" s="380" t="str">
        <f>$G$115</f>
        <v>Câu hỏi/Thắc mắc #</v>
      </c>
      <c r="E33" s="380" t="str">
        <f>$G$116</f>
        <v>Câu hỏi/Thắc mắc</v>
      </c>
      <c r="F33" s="424" t="str">
        <f>$G$117</f>
        <v>Trả lời/Giải đáp
(Lựa chọn)</v>
      </c>
      <c r="G33" s="394" t="str">
        <f>$G$118</f>
        <v>Giải pháp giảm nhẹ</v>
      </c>
      <c r="H33" s="397" t="str">
        <f>$G$119</f>
        <v>Đơn vị sở hữu Chứng nhận có được giải pháp giảm nhẹ</v>
      </c>
    </row>
    <row r="34" spans="2:9" ht="51.75" customHeight="1" x14ac:dyDescent="0.25">
      <c r="B34" s="761" t="str">
        <f>VLOOKUP(D34,'Basic Risk Assessment DATASHEET'!A:B,2,FALSE)</f>
        <v>4.4 Độ phì của đất và bảo tồn của đất</v>
      </c>
      <c r="C34" s="386" t="str">
        <f>VLOOKUP(D34,'Basic Risk Assessment DATASHEET'!A:E,5,FALSE)</f>
        <v xml:space="preserve">Xói mòn </v>
      </c>
      <c r="D34" s="387">
        <v>13</v>
      </c>
      <c r="E34" s="388" t="str">
        <f>IFERROR(VLOOKUP($B$34&amp;D34&amp;$B$115,'Basic Risk Assessment DATASHEET'!$F$3:$G$129,2,FALSE),$B$128)</f>
        <v>Có khu vực nào có độ dốc trên 1m tăng lên 3m nằm trên diện tích&gt; 0,1ha không?</v>
      </c>
      <c r="F34" s="351" t="s">
        <v>872</v>
      </c>
      <c r="G34" s="395" t="str">
        <f>VLOOKUP(RIGHT(E34&amp;F34,250),'Basic Risk Assessment DATASHEET'!$J$3:$K$129,2,FALSE)</f>
        <v>Thực hiện các biện pháp bảo vệ chống xói mòn, bao gồm trồng thảm phủ đất, trồng cây theo đường đồng mức, thiết lâph hàng rào bằng cây sống và hệ thống thoát nước/tiêu nước</v>
      </c>
      <c r="H34" s="367"/>
    </row>
    <row r="35" spans="2:9" ht="49.5" customHeight="1" x14ac:dyDescent="0.25">
      <c r="B35" s="762"/>
      <c r="C35" s="386" t="str">
        <f>VLOOKUP(D35,'Basic Risk Assessment DATASHEET'!A:E,5,FALSE)</f>
        <v>Ngập úng</v>
      </c>
      <c r="D35" s="387">
        <v>14</v>
      </c>
      <c r="E35" s="388" t="str">
        <f>IFERROR(VLOOKUP($B$34&amp;D35&amp;$B$115,'Basic Risk Assessment DATASHEET'!$F$3:$G$129,2,FALSE),$B$128)</f>
        <v>Có khu vực nào trong trang trại/trang trại của thành viên nhóm có nước đọng lâu ngày sau mưa không?</v>
      </c>
      <c r="F35" s="351" t="s">
        <v>872</v>
      </c>
      <c r="G35" s="395" t="str">
        <f>VLOOKUP(RIGHT(E35&amp;F35,250),'Basic Risk Assessment DATASHEET'!$J$3:$K$129,2,FALSE)</f>
        <v>Thực hiện các biện pháp cải thiện hệ thống thoát nước thông qua các biện pháp vật lý, đào rãnh thoát nước hoặc cải thiện cấu trúc đất để tăng khả năng hút nước và giữ nước của đất</v>
      </c>
      <c r="H35" s="368"/>
    </row>
    <row r="36" spans="2:9" ht="86.25" customHeight="1" x14ac:dyDescent="0.25">
      <c r="B36" s="762"/>
      <c r="C36" s="386" t="str">
        <f>VLOOKUP(D36,'Basic Risk Assessment DATASHEET'!A:E,5,FALSE)</f>
        <v>Ngập úng</v>
      </c>
      <c r="D36" s="387">
        <v>15</v>
      </c>
      <c r="E36" s="388" t="str">
        <f>IFERROR(VLOOKUP($B$34&amp;D36&amp;$B$115,'Basic Risk Assessment DATASHEET'!$F$3:$G$129,2,FALSE),$B$128)</f>
        <v>Mực nước ngầm cao có phải là vấn đề trở ngại ở một số khu vực nhất định không?</v>
      </c>
      <c r="F36" s="351" t="s">
        <v>872</v>
      </c>
      <c r="G36" s="395" t="str">
        <f>VLOOKUP(RIGHT(E36&amp;F36,250),'Basic Risk Assessment DATASHEET'!$J$3:$K$129,2,FALSE)</f>
        <v>1) Đánh giá xem khu vực đó có thích hợp để trồng trọt hay không và xem xét những loại cây trồng nào phù hợp với những khu vực này.
2) Trong một số trường hợp: cải thiện hệ thống thoát nước và/hoặc bảo tồn thảm thực vật phòng hộ</v>
      </c>
      <c r="H36" s="368"/>
    </row>
    <row r="37" spans="2:9" ht="147.4" customHeight="1" thickBot="1" x14ac:dyDescent="0.3">
      <c r="B37" s="763"/>
      <c r="C37" s="386" t="str">
        <f>VLOOKUP(D37,'Basic Risk Assessment DATASHEET'!A:E,5,FALSE)</f>
        <v xml:space="preserve">Hạn hán </v>
      </c>
      <c r="D37" s="382">
        <v>16</v>
      </c>
      <c r="E37" s="388" t="str">
        <f>IFERROR(VLOOKUP($B$34&amp;D37&amp;$B$115,'Basic Risk Assessment DATASHEET'!$F$3:$G$129,2,FALSE),$B$128)</f>
        <v>Hạn hán (đang trở thành) yếu tố hạn chế đối với sản xuất nông nghiệp?</v>
      </c>
      <c r="F37" s="350" t="s">
        <v>872</v>
      </c>
      <c r="G37" s="395" t="str">
        <f>VLOOKUP(RIGHT(E37&amp;F37,250),'Basic Risk Assessment DATASHEET'!$J$3:$K$129,2,FALSE)</f>
        <v xml:space="preserve">1) Che phủ đất để giảm sự thoát hơi nước.
2) Đảm bảo các loại cây trồng có rễ ăn sâu được sử dụng.
3) Cân nhắc trồng hỗn hợp, ưu tiên cây bụi / cây gỗ
4) Trồng cây che bóng
5) Khi tưới: đảm bảo giảm thiểu thất thoát nước và kiểm tra xem có vôi / muối bám ở lớp trên không. Nếu vậy, hãy tham khảo ý kiến của Viện Nghiên cứu Đất. </v>
      </c>
      <c r="H37" s="369"/>
    </row>
    <row r="38" spans="2:9" ht="15.75" thickBot="1" x14ac:dyDescent="0.3"/>
    <row r="39" spans="2:9" ht="27" thickBot="1" x14ac:dyDescent="0.45">
      <c r="B39" s="764" t="str">
        <f>H114</f>
        <v>Điều kiện làm việc</v>
      </c>
      <c r="C39" s="765"/>
      <c r="D39" s="765"/>
      <c r="E39" s="765"/>
      <c r="F39" s="765"/>
      <c r="G39" s="765"/>
      <c r="H39" s="364"/>
    </row>
    <row r="40" spans="2:9" s="370" customFormat="1" ht="27" thickBot="1" x14ac:dyDescent="0.45">
      <c r="B40" s="365"/>
      <c r="C40" s="365"/>
      <c r="D40" s="365"/>
      <c r="E40" s="365"/>
      <c r="F40" s="365"/>
      <c r="G40" s="365"/>
    </row>
    <row r="41" spans="2:9" ht="49.5" customHeight="1" thickBot="1" x14ac:dyDescent="0.3">
      <c r="B41" s="378" t="str">
        <f>$G$113</f>
        <v>Yêu cầu về Tiêu chuẩn</v>
      </c>
      <c r="C41" s="379" t="str">
        <f>$G$114</f>
        <v>Vấn đề</v>
      </c>
      <c r="D41" s="380" t="str">
        <f>$G$115</f>
        <v>Câu hỏi/Thắc mắc #</v>
      </c>
      <c r="E41" s="380" t="str">
        <f>$G$116</f>
        <v>Câu hỏi/Thắc mắc</v>
      </c>
      <c r="F41" s="424" t="str">
        <f>$G$117</f>
        <v>Trả lời/Giải đáp
(Lựa chọn)</v>
      </c>
      <c r="G41" s="394" t="str">
        <f>$G$118</f>
        <v>Giải pháp giảm nhẹ</v>
      </c>
      <c r="H41" s="397" t="str">
        <f>$G$119</f>
        <v>Đơn vị sở hữu Chứng nhận có được giải pháp giảm nhẹ</v>
      </c>
    </row>
    <row r="42" spans="2:9" ht="78" customHeight="1" thickBot="1" x14ac:dyDescent="0.3">
      <c r="B42" s="389" t="str">
        <f>VLOOKUP(D42,'Basic Risk Assessment DATASHEET'!A:B,2,FALSE)</f>
        <v>1.5 Cơ chế khiếu nại</v>
      </c>
      <c r="C42" s="386" t="str">
        <f>VLOOKUP(D42,'Basic Risk Assessment DATASHEET'!A:E,5,FALSE)</f>
        <v>Cơ chế Khiếu nại</v>
      </c>
      <c r="D42" s="387">
        <v>17</v>
      </c>
      <c r="E42" s="388" t="str">
        <f>IFERROR(VLOOKUP($B$42&amp;D42&amp;$B$115,'Basic Risk Assessment DATASHEET'!$F$3:$G$129,2,FALSE),$B$128)</f>
        <v>Thông tin về cơ chế khiếu nại và ủy ban đánh giá và xử lý có hiển thị và có thể truy cập được cho tất cả các cá nhân, người lao động, cộng đồng và/hoặc xã hội dân sự không?</v>
      </c>
      <c r="F42" s="351" t="s">
        <v>865</v>
      </c>
      <c r="G42" s="395" t="str">
        <f>VLOOKUP(RIGHT(E42&amp;F42,250),'Basic Risk Assessment DATASHEET'!$J$3:$K$129,2,FALSE)</f>
        <v>Đảm bảo rằng người sản xuất và người lao động có quyền truy cập thông tin thực tế bằng ngôn ngữ của họ về cách thức và địa điểm họ có thể tiếp cận cơ chế khiếu nại và ủy ban đánh giá và xử lý khi họ có khiếu nại mà họ muốn được giải quyết.</v>
      </c>
      <c r="H42" s="366"/>
    </row>
    <row r="44" spans="2:9" ht="15.75" thickBot="1" x14ac:dyDescent="0.3">
      <c r="G44" s="494" t="str">
        <f>HYPERLINK("https://www.rainforest-alliance.org/in-the-field/manage-risk-with-the-rainforest-alliance-child-labor-and-forced-labor-sectoral-risk-maps/")</f>
        <v>https://www.rainforest-alliance.org/in-the-field/manage-risk-with-the-rainforest-alliance-child-labor-and-forced-labor-sectoral-risk-maps/</v>
      </c>
    </row>
    <row r="45" spans="2:9" ht="81.75" customHeight="1" thickBot="1" x14ac:dyDescent="0.3">
      <c r="B45" s="378" t="str">
        <f>$G$113</f>
        <v>Yêu cầu về Tiêu chuẩn</v>
      </c>
      <c r="C45" s="379" t="str">
        <f>$G$114</f>
        <v>Vấn đề</v>
      </c>
      <c r="D45" s="380" t="str">
        <f>$G$115</f>
        <v>Câu hỏi/Thắc mắc #</v>
      </c>
      <c r="E45" s="380" t="str">
        <f>$G$116</f>
        <v>Câu hỏi/Thắc mắc</v>
      </c>
      <c r="F45" s="424" t="str">
        <f>$G$117</f>
        <v>Trả lời/Giải đáp
(Lựa chọn)</v>
      </c>
      <c r="G45" s="455" t="str">
        <f>G134</f>
        <v>Giải pháp giảm nhẹ ("rủi ro thấp, trung bình, cao" đề cập đến Bản đồ Rủi ro của Rainforest Alliance đối với vấn đề Lao động Trẻ em và Lao động Cưỡng bức có thể áp dụng đối với quốc gia và sản phẩm của bạn)  &lt;- Đối với các nước hay các loại cây trồng chưa có trong bản đồ rủi ro, vui lòng chọn biện pháp giảm thiểu rủi ro thích hợp dựa trên những rủi ro đã xác định.</v>
      </c>
      <c r="H45" s="397" t="str">
        <f>$G$119</f>
        <v>Đơn vị sở hữu Chứng nhận có được giải pháp giảm nhẹ</v>
      </c>
    </row>
    <row r="46" spans="2:9" ht="151.5" customHeight="1" x14ac:dyDescent="0.25">
      <c r="B46" s="422" t="str">
        <f>VLOOKUP(D46,'Basic Risk Assessment DATASHEET'!A:B,2,FALSE)</f>
        <v>5.1 Đánh giá và Xử lý</v>
      </c>
      <c r="C46" s="386" t="str">
        <f>VLOOKUP(D46,'Basic Risk Assessment DATASHEET'!A:E,5,FALSE)</f>
        <v>Cơ hội bình đẳng và ngăn ngừa phân biệt đối xử</v>
      </c>
      <c r="D46" s="387">
        <v>18</v>
      </c>
      <c r="E46" s="388" t="str">
        <f>IFERROR(VLOOKUP($B$46&amp;D46&amp;$B$115,'Basic Risk Assessment DATASHEET'!$F$3:$G$129,2,FALSE),$B$128)</f>
        <v>Có bất kỳ loại hình cư dân nào sau đây hiện diện trên hoặc gần trang trại hoặc nhóm không: Công nhân nhập cư; Dân tộc thiểu số cụ thể; Người bản địa; những người không nói ngôn ngữ phổ thông trong nước và khu vực?</v>
      </c>
      <c r="F46" s="351" t="s">
        <v>872</v>
      </c>
      <c r="G46" s="395" t="str">
        <f>VLOOKUP(RIGHT(E46&amp;F46,250),'Basic Risk Assessment DATASHEET'!$J$3:$K$129,2,FALSE)</f>
        <v xml:space="preserve">1) Đánh giá xem các thành viên của những loại hình dân cư này đang làm việc trong trang trại hay được các thành viên trong nhóm ký hợp đồng.
2) Đảm bảo rằng nhóm và ban quản lý trang trại nhận thức được loại hình dân cư hiện có và đăng ký các thông tin cụ thể của họ: loại dân cư, số lượng (ước tính), ngôn ngữ và các loại hình dân cư khác nếu có liên quan </v>
      </c>
      <c r="H46" s="371"/>
      <c r="I46" s="362"/>
    </row>
    <row r="47" spans="2:9" ht="76.5" customHeight="1" x14ac:dyDescent="0.25">
      <c r="B47" s="390"/>
      <c r="C47" s="386" t="str">
        <f>VLOOKUP(D47,'Basic Risk Assessment DATASHEET'!A:E,5,FALSE)</f>
        <v>Cơ hội bình đẳng và ngăn ngừa phân biệt đối xử</v>
      </c>
      <c r="D47" s="387">
        <v>19</v>
      </c>
      <c r="E47" s="388" t="str">
        <f>IFERROR(VLOOKUP($B$46&amp;D47&amp;$B$5,'Basic Risk Assessment DATASHEET'!$F$3:$G$129,2,FALSE),$B$128)</f>
        <v>(Không áp dụng đối với loại Đơn vị sở hữu Chứng nhận này)</v>
      </c>
      <c r="F47" s="351" t="s">
        <v>865</v>
      </c>
      <c r="G47" s="395" t="e">
        <f>VLOOKUP(RIGHT(E47&amp;F47,250),'Basic Risk Assessment DATASHEET'!$J$3:$K$129,2,FALSE)</f>
        <v>#N/A</v>
      </c>
      <c r="H47" s="368"/>
    </row>
    <row r="48" spans="2:9" ht="174.75" customHeight="1" x14ac:dyDescent="0.25">
      <c r="B48" s="390"/>
      <c r="C48" s="386" t="str">
        <f>VLOOKUP(D48,'Basic Risk Assessment DATASHEET'!A:E,5,FALSE)</f>
        <v xml:space="preserve">Phòng chống Bạo lực và Quấy rối tại Nơi làm việc </v>
      </c>
      <c r="D48" s="387">
        <v>20</v>
      </c>
      <c r="E48" s="388" t="str">
        <f>IFERROR(VLOOKUP($B$46&amp;D48&amp;$B$115,'Basic Risk Assessment DATASHEET'!$F$3:$G$129,2,FALSE),$B$128)</f>
        <v>Ban quản lý có thường xuyên thực hiện các hành động có chủ đích để ngăn chặn bạo lực và quấy rối (bao gồm cả quấy rối tình dục) không?</v>
      </c>
      <c r="F48" s="351" t="s">
        <v>865</v>
      </c>
      <c r="G48" s="395" t="str">
        <f>VLOOKUP(RIGHT(E48&amp;F48,250),'Basic Risk Assessment DATASHEET'!$J$3:$K$129,2,FALSE)</f>
        <v xml:space="preserve">Thực hiện ít nhất một trong các biện pháp sau:
- Đào tạo giảng viên, nhân viên kỹ thuật và những người khác tiếp xúc trực tiếp với các thành viên và người lao động về hành vi tôn trọng và các khái niệm về bạo lực và quấy rối tại nơi làm việc.
- Đào tạo người lao động về chủ đề hành vi tôn trọng và các khái niệm về bạo lực và quấy rối tại nơi làm việc.
Xin lưu ý: trong hầu hết các trường hợp, bạo lực và quấy rối tại nơi làm việc sẽ liên quan đến những trải nghiệm mà phụ nữ phải đối mặt. Tuy nhiên nam giới cũng phải đối mặt với rủi ro này. Đảm bảo câu trả lời của bạn bao gồm các rủi ro liên quan đến tất cả người lao động không phân biệt giới tính. </v>
      </c>
      <c r="H48" s="368"/>
    </row>
    <row r="49" spans="2:8" ht="112.5" customHeight="1" x14ac:dyDescent="0.25">
      <c r="B49" s="390"/>
      <c r="C49" s="386" t="str">
        <f>VLOOKUP(D49,'Basic Risk Assessment DATASHEET'!A:E,5,FALSE)</f>
        <v xml:space="preserve">Phòng chống Bạo lực và Quấy rối tại Nơi làm việc </v>
      </c>
      <c r="D49" s="387">
        <v>21</v>
      </c>
      <c r="E49" s="388" t="str">
        <f>IFERROR(VLOOKUP($B$46&amp;D49&amp;$B$5,'Basic Risk Assessment DATASHEET'!$F$3:$G$129,2,FALSE),$B$128)</f>
        <v>(Không áp dụng đối với loại Đơn vị sở hữu Chứng nhận này)</v>
      </c>
      <c r="F49" s="351" t="s">
        <v>865</v>
      </c>
      <c r="G49" s="395" t="e">
        <f>VLOOKUP(RIGHT(E49&amp;F49,250),'Basic Risk Assessment DATASHEET'!$J$3:$K$129,2,FALSE)</f>
        <v>#N/A</v>
      </c>
      <c r="H49" s="368"/>
    </row>
    <row r="50" spans="2:8" ht="154.5" customHeight="1" x14ac:dyDescent="0.25">
      <c r="B50" s="390"/>
      <c r="C50" s="386" t="str">
        <f>VLOOKUP(D50,'Basic Risk Assessment DATASHEET'!A:E,5,FALSE)</f>
        <v>Xác nhận tuổi</v>
      </c>
      <c r="D50" s="387">
        <v>22</v>
      </c>
      <c r="E50" s="388" t="str">
        <f>IFERROR(VLOOKUP($B$46&amp;D50&amp;$B$5,'Basic Risk Assessment DATASHEET'!$F$3:$G$129,2,FALSE),$B$128)</f>
        <v>Có nguy cơ là các thành viên trong nhóm nông trại không xác nhận tuổi của người lao động được thuê tại thời điểm họ được thuê không?</v>
      </c>
      <c r="F50" s="351" t="s">
        <v>865</v>
      </c>
      <c r="G50" s="395" t="str">
        <f>VLOOKUP(RIGHT(E50&amp;F50,250),'Basic Risk Assessment DATASHEET'!$J$3:$K$129,2,FALSE)</f>
        <v xml:space="preserve">Kiểm tra với bộ phận thanh tra nội bộ về việc đăng ký năm sinh của người lao động ở các trang trại nhỏ </v>
      </c>
      <c r="H50" s="368"/>
    </row>
    <row r="51" spans="2:8" ht="391.5" customHeight="1" x14ac:dyDescent="0.25">
      <c r="B51" s="390"/>
      <c r="C51" s="386" t="str">
        <f>VLOOKUP(D51,'Basic Risk Assessment DATASHEET'!A:E,5,FALSE)</f>
        <v>Công việc nguy hiểm</v>
      </c>
      <c r="D51" s="387">
        <v>23</v>
      </c>
      <c r="E51" s="388" t="str">
        <f>IFERROR(VLOOKUP($B$46&amp;D51&amp;$B$5,'Basic Risk Assessment DATASHEET'!$F$3:$G$129,2,FALSE),$B$128)</f>
        <v>Ban quản lý nhóm đã liệt kê bất kỳ nhiệm vụ, quy trình hoặc điều kiện làm việc nào khác có thể gây nguy hiểm cho lao động trẻ chưa?</v>
      </c>
      <c r="F51" s="351" t="s">
        <v>865</v>
      </c>
      <c r="G51" s="395" t="str">
        <f>VLOOKUP(RIGHT(E51&amp;F51,250),'Basic Risk Assessment DATASHEET'!$J$3:$K$129,2,FALSE)</f>
        <v xml:space="preserve">Nguy cơ/Rủi ro thấp:
Liệt kê các nhiệm vụ và quy trình liên quan đến điều kiện làm việc nguy hiểm; thông báo điều này cho tất cả các thành viên trong nhóm.
Rủi ro trung bình và cao:
1) Xây dựng danh sách các nhiệm vụ và quy trình làm việc - phù hợp với bất kỳ chính sách quốc gia nào có liên quan - mà theo đó những người dưới 18 tuổi sẽ bị cấm thực hiện. Đảm bảo danh sách bao gồm các công việc liên quan đến các chất độc hại, thiết bị nguy hiểm hoặc khuân vác nặng. Danh sách các nhiệm vụ cũng cần nêu rõ rằng người lao động chưa đủ tuổi bị cấm làm việc vào ban đêm hoặc trong giờ học.
2) Xem lại danh sách mỗi mùa để đảm bảo danh sách được cập nhật với chính sách quốc gia.
3) Thông báo cho tất cả các thành viên trong nhóm biết nhiệm vụ nào là nguy hiểm và không nguy hiểm
4) Làm rõ cho các thành viên nhóm rằng những công việc do người dưới 18 tuổi làm phải được thực hiện theo danh sách
5) Làm rõ các bước và các biện pháp trừng phạt nội bộ có thể sẽ áp dụng khi phát hiện ra rằng một thành viên đang cho phép người dưới 18 tuổi làm công việc nguy hiểm. </v>
      </c>
      <c r="H51" s="368"/>
    </row>
    <row r="52" spans="2:8" ht="147.75" customHeight="1" x14ac:dyDescent="0.25">
      <c r="B52" s="390"/>
      <c r="C52" s="386" t="str">
        <f>VLOOKUP(D52,'Basic Risk Assessment DATASHEET'!A:E,5,FALSE)</f>
        <v xml:space="preserve">Giáo dục </v>
      </c>
      <c r="D52" s="387">
        <v>24</v>
      </c>
      <c r="E52" s="388" t="str">
        <f>IFERROR(VLOOKUP($B$46&amp;D52&amp;$B$5,'Basic Risk Assessment DATASHEET'!$F$3:$G$129,2,FALSE),$B$128)</f>
        <v>Có nguy cơ trẻ em trong độ tuổi bắt buộc đi học của nhân viên nhóm, hoặc các thành viên trong nhóm, hoặc con của công nhân không đi học trong khoảng cách đi bộ/di chuyển an toàn không? (Sử dụng bản đồ của khu vực nhóm để đánh giá điều này)</v>
      </c>
      <c r="F52" s="351" t="s">
        <v>865</v>
      </c>
      <c r="G52" s="395" t="str">
        <f>VLOOKUP(RIGHT(E52&amp;F52,250),'Basic Risk Assessment DATASHEET'!$J$3:$K$129,2,FALSE)</f>
        <v>Không cần thêm hành động nào</v>
      </c>
      <c r="H52" s="368"/>
    </row>
    <row r="53" spans="2:8" ht="311.25" customHeight="1" x14ac:dyDescent="0.25">
      <c r="B53" s="390"/>
      <c r="C53" s="386" t="str">
        <f>VLOOKUP(D53,'Basic Risk Assessment DATASHEET'!A:E,5,FALSE)</f>
        <v xml:space="preserve">Lao động gia đình </v>
      </c>
      <c r="D53" s="387">
        <v>25</v>
      </c>
      <c r="E53" s="388" t="str">
        <f>IFERROR(VLOOKUP($B$46&amp;D53&amp;$B$5,'Basic Risk Assessment DATASHEET'!$F$3:$G$129,2,FALSE),$B$128)</f>
        <v>Có nguy cơ người dưới 18 tuổi thực hiện công việc độc hại và/hoặc chưa đủ tuổi lao động làm việc ở bất kỳ trang trại nào trong nhóm không?</v>
      </c>
      <c r="F53" s="351" t="s">
        <v>872</v>
      </c>
      <c r="G53" s="395" t="str">
        <f>VLOOKUP(RIGHT(E53&amp;F53,250),'Basic Risk Assessment DATASHEET'!$J$3:$K$129,2,FALSE)</f>
        <v xml:space="preserve">Nguy cơ thấp:
1) Thông báo cho các thành viên về chính sách liên quan đến công việc trẻ em, bao gồm cả độ tuổi mà trẻ em có thể hỗ trợ cha mẹ của chúng và từ độ tuổi nào trẻ em có thể được thuê riêng để thực hiện các công việc nhẹ nhàng và / hoặc thường xuyên trên các trang trại của người khác, phù hợp với Tiêu chuẩn của Rainforest Alliance cũng như luật pháp quốc gia.
2) Giải thích mô hình đánh giá và xử lý/giải quyết cho các thành viên để thúc đẩy sự minh bạch về các nguy cơ lao động trẻ em và hỗ trợ các giải pháp để giảm thiểu rủi ro
Rủi ro trung bình và cao:
1) Thông báo cho các thành viên về chính sách liên quan đến công việc trẻ em, bao gồm cả độ tuổi mà trẻ em có thể hỗ trợ cha mẹ của chúng và từ độ tuổi nào trẻ em có thể được thuê riêng để thực hiện các công việc nhẹ nhàng và / hoặc thường xuyên trên các trang trại của người khác, phù hợp với Tiêu chuẩn của Rainforest Alliance cũng như luật quốc gia.
2) Chỉ định người giám sát lao động trẻ em (đủ để cung cấp mức độ bao phủ hiệu quả và khả năng hiển thị giữa các trang trại trong nhóm sản xuất) để duy trì giám sát về mô hình làm việc, sức khỏe và đi học của trẻ em và để duy trì nhận thức của nhóm về chính sách lao động trẻ em thông qua các thanh tra viên, nông dân , công nhân trẻ, giám sát viên, và chính công nhân làm thuê. </v>
      </c>
      <c r="H53" s="368"/>
    </row>
    <row r="54" spans="2:8" ht="330" customHeight="1" x14ac:dyDescent="0.25">
      <c r="B54" s="390"/>
      <c r="C54" s="386" t="str">
        <f>VLOOKUP(D54,'Basic Risk Assessment DATASHEET'!A:E,5,FALSE)</f>
        <v>Người/đơn vị cung cấp lao động</v>
      </c>
      <c r="D54" s="387">
        <v>26</v>
      </c>
      <c r="E54" s="388" t="str">
        <f>IFERROR(VLOOKUP($B$46&amp;D54&amp;$B$5,'Basic Risk Assessment DATASHEET'!$F$3:$G$129,2,FALSE),$B$128)</f>
        <v>Có khả năng các thành viên trong nhóm sử dụng các đơn vị cung cấp lao động để tuyển dụng lao động không?</v>
      </c>
      <c r="F54" s="351" t="s">
        <v>872</v>
      </c>
      <c r="G54" s="395" t="str">
        <f>VLOOKUP(RIGHT(E54&amp;F54,250),'Basic Risk Assessment DATASHEET'!$J$3:$K$129,2,FALSE)</f>
        <v>Nguy cơ thấp:
1. Kiểm tra xem chính quyền có tồn tại hệ thống để đăng ký hoặc cấp phép cho các đơn vị cung cấp lao động hay không. Nếu vậy, hãy thông báo cho các thành viên rằng bất kỳ đơn vị cung cấp lao động nào mà họ sử dụng  phải được đăng ký/cấp phép và số đăng ký /giấy phép của họ được ghi lại.
2. Tuyên truyền cho các thành viên rằng họ phải trả mọi lệ phí và chi phí liên quan đến tuyển dụng cho đơn vị cung cấp lao động, người lao động không nên trả phí hoặc chi phí tuyển dụng.
3. Thông báo với các thành viên rằng các đơn vị cung cấp lao động mà họ sử dụng phải tuân thủ tất cả các yêu cầu về tiền lương và hợp đồng (5.3) và điều kiện làm việc (5.5).
Rủi ro trung bình và cao:
1. Thực hiện tất cả các bước giảm thiểu " rủi ro thấp ", cộng với:
2. Các thành viên phải ký hợp đồng bằng văn bản với tất cả các đơn vị cung cấp lao động mà họ sử dụng, ghi số đăng ký/giấy phép, lệ phí/chi phí mà thành viên đã trả cho đơn vị tuyển dụng lao động, cấm thu phí tuyển dụng từ người lao động, cấm sử dụng các hành vi gian dối/ép buộc và yêu cầu tuân thủ 5.3 và 5.5.
3. Kiểm tra - thông qua thanh tra nội bộ (TTNB) hoặc giám sát đánh giá và xử lý - xem liệu các thành viên có hợp đồng với các đơn vị cung cấp lao động hay không.
 4. Xác minh, thông qua thanh tra nội bộ (TTNB) hoặc giám sát đánh giá và xử lý, rằng các đơn vị cung cấp lao động không sử dụng bất kỳ phương thức tuyển dụng gian lận hoặc ép buộc nào.</v>
      </c>
      <c r="H54" s="368"/>
    </row>
    <row r="55" spans="2:8" ht="383.25" customHeight="1" x14ac:dyDescent="0.25">
      <c r="B55" s="390"/>
      <c r="C55" s="386" t="str">
        <f>VLOOKUP(D55,'Basic Risk Assessment DATASHEET'!A:E,5,FALSE)</f>
        <v>Đơn vị cung cấp lao động</v>
      </c>
      <c r="D55" s="387">
        <v>27</v>
      </c>
      <c r="E55" s="388" t="str">
        <f>IFERROR(VLOOKUP($B$46&amp;D55&amp;$B$115,'Basic Risk Assessment DATASHEET'!$F$3:$G$129,2,FALSE),$B$128)</f>
        <v>Ban quản lý trang trại/Ban quản lý nhóm có sử dụng các đơn vị cung cấp lao động để tuyển dụng bất kỳ công nhân nào không?</v>
      </c>
      <c r="F55" s="351" t="s">
        <v>872</v>
      </c>
      <c r="G55" s="395" t="str">
        <f>VLOOKUP(RIGHT(E55&amp;F55,250),'Basic Risk Assessment DATASHEET'!$J$3:$K$129,2,FALSE)</f>
        <v>Nguy cơ thấp:
1. Kiểm tra xem chính quyền có tồn tại hệ thống để đăng ký hoặc cấp phép cho các nhà cung cấp lao động hay không. Nếu vậy, bất kỳ nhà cung cấp lao động nào được sử dụng đều phải được đăng ký/cấp phép và số đăng ký / giấy phép của họ được ghi lại.
2. Đảm bảo rằng ban quản lý trang trại/nhóm thanh toán tất cả các khoản phí và chi phí liên quan đến tuyển dụng cho các đơn vị cung cấp lao động, người lao động không phải trả phí hoặc chi phí tuyển dụng.
3. Thông báo với các nhà cung cấp lao động rằng họ phải tuân thủ tất cả các yêu cầu về tiền lương và hợp đồng (5.3) và điều kiện làm việc (5.5) trong suốt thời gian người lao động thuộc sự quản lý của họ.
Rủi ro trung bình và cao:
1. Thực hiện tất cả các bước giảm thiểu " rủi ro thấp ", cộng với:
2. Xác nhận thông qua cơ quan chính quyền rằng giấy phép/đăng ký của đơn vị cung cấp lao động vẫn còn hiệu lực và họ tuân thủ pháp luật.
3. Ký hợp đồng bằng văn bản với tất cả các nhà cung cấp lao động, lưu hồ sơ số đăng ký/giấy phép, phí/chi phí mà ban quản lý trang trại/nhóm đã trả cho người tuyển dụng lao động, cấm thu phí tuyển dụng từ người lao động, cấm sử dụng các hành vi gian dối/ép buộc và yêu cầu tuân thủ 5.3 và 5.5.
4. Kiểm tra - cũng thông qua quy trình/hệ thống giám sát Đánh giá và Giải quyết - xem liệu các hợp đồng có được thực hiện với các đơn vị cung cấp lao động hay không.
5. Khi người lao động được thuê, hãy chuẩn bị sẵn một quy trình để xác minh với họ mức lương và các điều kiện làm việc khác mà họ đã được hứa/cam kết (có bị gian lận hay không), và liệu họ có mắc nợ các nhà cung cấp lao động hay không.
6. Xác minh - cũng thông qua quy trình/hệ thống giám sát đánh giá và xử lý/giải quyết - rằng các nhà cung cấp lao động không sử dụng bất kỳ hành vi tuyển dụng gian lận hoặc ép buộc nào.</v>
      </c>
      <c r="H55" s="368"/>
    </row>
    <row r="56" spans="2:8" ht="192" customHeight="1" x14ac:dyDescent="0.25">
      <c r="B56" s="390"/>
      <c r="C56" s="386" t="str">
        <f>VLOOKUP(D56,'Basic Risk Assessment DATASHEET'!A:E,5,FALSE)</f>
        <v>Phương thức trả lương</v>
      </c>
      <c r="D56" s="387">
        <v>28</v>
      </c>
      <c r="E56" s="388" t="str">
        <f>IFERROR(VLOOKUP($B$46&amp;D56&amp;$B$5,'Basic Risk Assessment DATASHEET'!$F$3:$G$129,2,FALSE),$B$128)</f>
        <v>Các thành viên trong nhóm có trả lương cho công nhân theo tỷ lệ sản xuất/hạn ngạch/khoán sản phẩm, ít nhất vào một số thời điểm trong năm không?</v>
      </c>
      <c r="F56" s="351" t="s">
        <v>872</v>
      </c>
      <c r="G56" s="395" t="str">
        <f>VLOOKUP(RIGHT(E56&amp;F56,250),'Basic Risk Assessment DATASHEET'!$J$3:$K$129,2,FALSE)</f>
        <v xml:space="preserve">Nguy cơ thấp:
1. Trang trại có sẵn hệ thống để tính toán / đảm bảo rằng người lao động theo hình thức giao khoán công việc được trả ít nhất bằng mức lương tối thiểu hiện hành.
Rủi ro trung bình và cao:
1. Người lao động được thông báo, tại thời điểm thuê, về các quy trình, thủ tục của nhóm nếu họ có bất kỳ phàn nàn/thắc mắc nào về cách tính lương của họ. Điều này bao gồm việc thông báo cho họ về sự sẵn có của Cơ chế Khiếu nại. Việc truyền đạt thông tin này phải được thực hiện bằng (các) ngôn ngữ mà người lao động nói.
</v>
      </c>
      <c r="H56" s="368"/>
    </row>
    <row r="57" spans="2:8" ht="160.5" customHeight="1" x14ac:dyDescent="0.25">
      <c r="B57" s="390"/>
      <c r="C57" s="386" t="str">
        <f>VLOOKUP(D57,'Basic Risk Assessment DATASHEET'!A:E,5,FALSE)</f>
        <v>Quyền tự do đi lại</v>
      </c>
      <c r="D57" s="387">
        <v>29</v>
      </c>
      <c r="E57" s="388" t="str">
        <f>IFERROR(VLOOKUP($B$46&amp;D57&amp;$B$5,'Basic Risk Assessment DATASHEET'!$F$3:$G$129,2,FALSE),$B$128)</f>
        <v>(Không áp dụng đối với loại Đơn vị sở hữu Chứng nhận này)</v>
      </c>
      <c r="F57" s="351" t="s">
        <v>872</v>
      </c>
      <c r="G57" s="395" t="e">
        <f>VLOOKUP(RIGHT(E57&amp;F57,250),'Basic Risk Assessment DATASHEET'!$J$3:$K$129,2,FALSE)</f>
        <v>#N/A</v>
      </c>
      <c r="H57" s="368"/>
    </row>
    <row r="58" spans="2:8" ht="144" customHeight="1" x14ac:dyDescent="0.25">
      <c r="B58" s="390"/>
      <c r="C58" s="386" t="str">
        <f>VLOOKUP(D58,'Basic Risk Assessment DATASHEET'!A:E,5,FALSE)</f>
        <v>Lao động tù/Lao động quân đội</v>
      </c>
      <c r="D58" s="387">
        <v>30</v>
      </c>
      <c r="E58" s="388" t="str">
        <f>IFERROR(VLOOKUP($B$46&amp;D58&amp;$B$115,'Basic Risk Assessment DATASHEET'!$F$3:$G$129,2,FALSE),$B$128)</f>
        <v>Có bất kỳ công nhân nào được tuyển dụng / cung cấp cho trang trại / nhóm bởi các quan chức quân đội hoặc nhà tù không?</v>
      </c>
      <c r="F58" s="351" t="s">
        <v>872</v>
      </c>
      <c r="G58" s="395" t="str">
        <f>VLOOKUP(RIGHT(E58&amp;F58,250),'Basic Risk Assessment DATASHEET'!$J$3:$K$129,2,FALSE)</f>
        <v xml:space="preserve">1. Các quan chức quân đội điều động quân nhân làm công việc lao động nông nghiệp là một hình thức lao động cưỡng bức. Hãy đảm bảo rằng các trang trại không sử dụng loại hình lao động này.
2. Đảm bảo rằng bất kỳ tù nhân nào làm việc trong trang trại đã tự do đồng ý làm việc và sự đồng ý này được lập thành văn bản.
3. Đảm bảo rằng những người lao động là tù nhân được đối xử như tất cả những người lao động khác về hợp đồng, tiền lương, điều kiện làm việc và tất cả các biện pháp bảo vệ công nhân khác theo tiêu chuẩn của Rainforest Alliance. </v>
      </c>
      <c r="H58" s="368"/>
    </row>
    <row r="59" spans="2:8" ht="107.25" customHeight="1" thickBot="1" x14ac:dyDescent="0.3">
      <c r="B59" s="391"/>
      <c r="C59" s="386" t="str">
        <f>VLOOKUP(D59,'Basic Risk Assessment DATASHEET'!A:E,5,FALSE)</f>
        <v>Đặt cọc hoặc lưu giữ tài liệu</v>
      </c>
      <c r="D59" s="387">
        <v>31</v>
      </c>
      <c r="E59" s="388" t="str">
        <f>IFERROR(VLOOKUP($B$46&amp;D59&amp;$B$115,'Basic Risk Assessment DATASHEET'!$F$3:$G$129,2,FALSE),$B$128)</f>
        <v>Người lao động có đưa bất kỳ khoản tiền nào (chẳng hạn như tiền đặt cọc) hoặc giấy tờ gốc (chẳng hạn như hộ chiếu) cho ban quản lý trang trại hoặc đơn vị cung cấp lao động không?</v>
      </c>
      <c r="F59" s="350" t="s">
        <v>872</v>
      </c>
      <c r="G59" s="395" t="str">
        <f>VLOOKUP(RIGHT(E59&amp;F59,250),'Basic Risk Assessment DATASHEET'!$J$3:$K$129,2,FALSE)</f>
        <v>1. Đảm bảo rằng người lao động không phải trả bất kỳ loại tiền đặt cọc nào hoặc cung cấp bất kỳ tài liệu cá nhân gốc nào cho quản lý / thành viên nhóm, ngoài việc xác nhận danh tính tại thời điểm tuyển dụng.
2. Trong trường hợp người lao động muốn cung cấp tài liệu hoặc đồ đạc khác cho ban quản lý / thành viên nhóm để giữ gìn an toàn, hãy đảm bảo rằng người lao động có quyền tiếp cận thường xuyên, không hạn chế vào những nơi cất giữ này.</v>
      </c>
      <c r="H59" s="369"/>
    </row>
    <row r="60" spans="2:8" ht="15.75" thickBot="1" x14ac:dyDescent="0.3">
      <c r="C60" s="372"/>
    </row>
    <row r="61" spans="2:8" ht="45.75" customHeight="1" thickBot="1" x14ac:dyDescent="0.3">
      <c r="B61" s="378" t="str">
        <f>$G$113</f>
        <v>Yêu cầu về Tiêu chuẩn</v>
      </c>
      <c r="C61" s="379" t="str">
        <f>$G$114</f>
        <v>Vấn đề</v>
      </c>
      <c r="D61" s="380" t="str">
        <f>$G$115</f>
        <v>Câu hỏi/Thắc mắc #</v>
      </c>
      <c r="E61" s="380" t="str">
        <f>$G$116</f>
        <v>Câu hỏi/Thắc mắc</v>
      </c>
      <c r="F61" s="424" t="str">
        <f>$G$117</f>
        <v>Trả lời/Giải đáp
(Lựa chọn)</v>
      </c>
      <c r="G61" s="394" t="str">
        <f>$G$118</f>
        <v>Giải pháp giảm nhẹ</v>
      </c>
      <c r="H61" s="397" t="str">
        <f>$G$119</f>
        <v>Đơn vị sở hữu Chứng nhận có được giải pháp giảm nhẹ</v>
      </c>
    </row>
    <row r="62" spans="2:8" ht="103.5" customHeight="1" x14ac:dyDescent="0.25">
      <c r="B62" s="761" t="str">
        <f>VLOOKUP(D62,'Basic Risk Assessment DATASHEET'!A:B,2,FALSE)</f>
        <v>1.6 Bình đẳng giới</v>
      </c>
      <c r="C62" s="386" t="str">
        <f>VLOOKUP(D62,'Basic Risk Assessment DATASHEET'!A:E,5,FALSE)</f>
        <v>Cam kết về giới từ phía lãnh đạo</v>
      </c>
      <c r="D62" s="387">
        <v>32</v>
      </c>
      <c r="E62" s="388" t="str">
        <f>IFERROR(VLOOKUP($B$62&amp;D62&amp;$B$115,'Basic Risk Assessment DATASHEET'!$F$3:$G$129,2,FALSE),$B$128)</f>
        <v>Ban quản lý nhóm / trang trại đã và đang thực hiện các hành động để giải quyết vấn đề giới và / hoặc trao quyền cho phụ nữ trong ít nhất hơn một năm chưa?</v>
      </c>
      <c r="F62" s="351" t="s">
        <v>865</v>
      </c>
      <c r="G62" s="395" t="str">
        <f>VLOOKUP(RIGHT(E62&amp;F62,250),'Basic Risk Assessment DATASHEET'!$J$3:$K$129,2,FALSE)</f>
        <v>1) Xây dựng chính sách về bình đẳng giới và trao quyền cho phụ nữ để được chia sẻ với những người còn lại trong nhóm.
2) Quản lý nhóm / trang trại tham gia một khóa đào tạo về giới, ví dụ như mô-đun đào tạo về giới của Rainforest Alliance trên mạng.
3) Lập bản đồ các bên liên quan về các tổ chức liên quan đến giới mà có thể giúp kết hợp/lồng ghép hoạt động về giới trong nhóm</v>
      </c>
      <c r="H62" s="367"/>
    </row>
    <row r="63" spans="2:8" ht="71.099999999999994" customHeight="1" x14ac:dyDescent="0.25">
      <c r="B63" s="762"/>
      <c r="C63" s="386" t="str">
        <f>VLOOKUP(D63,'Basic Risk Assessment DATASHEET'!A:E,5,FALSE)</f>
        <v>Đại diện của phái nữ trong nhóm</v>
      </c>
      <c r="D63" s="387">
        <v>33</v>
      </c>
      <c r="E63" s="388" t="str">
        <f>IFERROR(VLOOKUP($B$62&amp;D63&amp;$B$5,'Basic Risk Assessment DATASHEET'!$F$3:$G$129,2,FALSE),$B$128)</f>
        <v>Các thành viên nữ có chiếm ít nhất 25% tổng số thành viên của nhóm không?</v>
      </c>
      <c r="F63" s="351" t="s">
        <v>865</v>
      </c>
      <c r="G63" s="395" t="str">
        <f>VLOOKUP(RIGHT(E63&amp;F63,250),'Basic Risk Assessment DATASHEET'!$J$3:$K$129,2,FALSE)</f>
        <v xml:space="preserve">1) Lưu giữ hồ sơ về các thành viên nhóm theo giới tính
2) Đánh giá lý do tại sao số thành viên nữ bị hạn chế, bằng cách phỏng vấn các thành viên nữ và những người không phải là thành viên và tham khảo chính sách về tư cách thành viên và ghi lại những lý do đó. </v>
      </c>
      <c r="H63" s="368"/>
    </row>
    <row r="64" spans="2:8" ht="222" customHeight="1" x14ac:dyDescent="0.25">
      <c r="B64" s="762"/>
      <c r="C64" s="386" t="str">
        <f>VLOOKUP(D64,'Basic Risk Assessment DATASHEET'!A:E,5,FALSE)</f>
        <v>Đại diện trong các chức vụ/vị trí cấp cao hơn</v>
      </c>
      <c r="D64" s="387">
        <v>34</v>
      </c>
      <c r="E64" s="388" t="str">
        <f>IFERROR(VLOOKUP($B$62&amp;D64&amp;$B$115,'Basic Risk Assessment DATASHEET'!$F$3:$G$129,2,FALSE),$B$128)</f>
        <v>Phụ nữ hiện có được đại diện bình đẳng (so với tổng số (%) thành viên nữ hoặc người lao động) trong số các giảng viên, giám sát viên, nhân viên quản lý và / hoặc các chức năng cấp cao khác trong ban quản lý nhóm hoặc trang trại không?</v>
      </c>
      <c r="F64" s="351" t="s">
        <v>1260</v>
      </c>
      <c r="G64" s="395" t="str">
        <f>VLOOKUP(RIGHT(E64&amp;F64,250),'Basic Risk Assessment DATASHEET'!$J$3:$K$129,2,FALSE)</f>
        <v xml:space="preserve">1) Lưu trữ hồ sơ về tất cả các vị trí nhân viên theo giới tính và loại vị trí/chức danh
2) Thiết lập một hạn ngạch/chỉ tiêu tối thiểu về sự hiện diện của nữ trong đội ngũ giảng viên/tập huấn viên, giám sát viên, nhân viên quản lý và các chức năng cấp cao khác. (Đối với nhóm hoặc trang trại có trên 50% thành viên hoặc công nhân là nữ, tỷ lệ đại diện của nữ ít nhất phải là 50%, không cần cao hơn 50%).
3) Tổ chức đào tạo hướng tới đối tượng là nông dân hoặc công nhân nữ cần có đủ điều kiện làm tập huấn viên, giám sát viên hoặc các chức năng cấp cao khác.
4) Đảm bảo thông báo việc làm đến được với nông dân và công nhân nam VÀ nữ và các yêu cầu công việc có thể thực hiện được đối với nông dân và công nhân nữ
5) Đào tạo cho các nhân viên quản lý tham gia tuyển dụng về các phương pháp và thành kiến vô thức để ngăn chặn các hành vi phân biệt đối xử về giới </v>
      </c>
      <c r="H64" s="368"/>
    </row>
    <row r="65" spans="2:8" ht="93" customHeight="1" x14ac:dyDescent="0.25">
      <c r="B65" s="762"/>
      <c r="C65" s="386" t="str">
        <f>VLOOKUP(D65,'Basic Risk Assessment DATASHEET'!A:E,5,FALSE)</f>
        <v>Nữ nông dân tham gia tập huấn</v>
      </c>
      <c r="D65" s="392">
        <v>35</v>
      </c>
      <c r="E65" s="388" t="str">
        <f>IFERROR(VLOOKUP($B$62&amp;D65&amp;$B$115,'Basic Risk Assessment DATASHEET'!$F$3:$G$129,2,FALSE),$B$128)</f>
        <v xml:space="preserve">Hiện tại các công nhân/thành viên nhóm là nữ có đang tham gia các khóa đào tạo một cách bình đẳng không (% thành viên hoặc công nhân nữ so với tổng số)? </v>
      </c>
      <c r="F65" s="351" t="s">
        <v>865</v>
      </c>
      <c r="G65" s="395" t="str">
        <f>VLOOKUP(RIGHT(E65&amp;F65,250),'Basic Risk Assessment DATASHEET'!$J$3:$K$129,2,FALSE)</f>
        <v xml:space="preserve">1) Lưu hồ sơ về những người tham gia đào tạo theo giới tính
2) Kiểm tra với các thành viên nữ và người lao động đâu là những cản trở tiềm ẩn khi họ tham gia các khóa đào tạo
3) Tiến hành đào tạo vào những ngày / thời gian / địa điểm mà phụ nữ có thể dễ dàng tham dự và gửi thư mời cá nhân </v>
      </c>
      <c r="H65" s="368"/>
    </row>
    <row r="66" spans="2:8" ht="73.5" customHeight="1" thickBot="1" x14ac:dyDescent="0.3">
      <c r="B66" s="763"/>
      <c r="C66" s="386" t="str">
        <f>VLOOKUP(D66,'Basic Risk Assessment DATASHEET'!A:E,5,FALSE)</f>
        <v>Nữ nông dân tham gia tập huấn</v>
      </c>
      <c r="D66" s="382">
        <v>36</v>
      </c>
      <c r="E66" s="388" t="str">
        <f>IFERROR(VLOOKUP($B$62&amp;D66&amp;$B$5,'Basic Risk Assessment DATASHEET'!$F$3:$G$129,2,FALSE),$B$128)</f>
        <v>Việc vợ của các thành viên nam hoặc những người lao động nữ khác trong gia đình tham gia vào các hoạt động đào tạo có phổ biến không?</v>
      </c>
      <c r="F66" s="350" t="s">
        <v>865</v>
      </c>
      <c r="G66" s="395" t="str">
        <f>VLOOKUP(RIGHT(E66&amp;F66,250),'Basic Risk Assessment DATASHEET'!$J$3:$K$129,2,FALSE)</f>
        <v xml:space="preserve">1) Mời vợ của các thành viên nam và / hoặc những người lao động nữ khác trong gia đình tham gia khóa đào tạo
2) Giải thích cho các thành viên nam về tầm quan trọng của sự tham gia của vợ của các thành viên nam và / hoặc các lao động nữ khác trong gia đình trong các hoạt động đào tạo tại các cuộc họp </v>
      </c>
      <c r="H66" s="369"/>
    </row>
    <row r="68" spans="2:8" ht="15.75" thickBot="1" x14ac:dyDescent="0.3"/>
    <row r="69" spans="2:8" ht="42.75" customHeight="1" thickBot="1" x14ac:dyDescent="0.3">
      <c r="B69" s="378" t="str">
        <f>$G$113</f>
        <v>Yêu cầu về Tiêu chuẩn</v>
      </c>
      <c r="C69" s="379" t="str">
        <f>$G$114</f>
        <v>Vấn đề</v>
      </c>
      <c r="D69" s="380" t="str">
        <f>$G$115</f>
        <v>Câu hỏi/Thắc mắc #</v>
      </c>
      <c r="E69" s="380" t="str">
        <f>$G$116</f>
        <v>Câu hỏi/Thắc mắc</v>
      </c>
      <c r="F69" s="424" t="str">
        <f>$G$117</f>
        <v>Trả lời/Giải đáp
(Lựa chọn)</v>
      </c>
      <c r="G69" s="394" t="str">
        <f>$G$118</f>
        <v>Giải pháp giảm nhẹ</v>
      </c>
      <c r="H69" s="397" t="str">
        <f>$G$119</f>
        <v>Đơn vị sở hữu Chứng nhận có được giải pháp giảm nhẹ</v>
      </c>
    </row>
    <row r="70" spans="2:8" ht="100.5" customHeight="1" thickBot="1" x14ac:dyDescent="0.3">
      <c r="B70" s="393" t="str">
        <f>VLOOKUP(D70,'Basic Risk Assessment DATASHEET'!A:B,2,FALSE)</f>
        <v>5.7 Nhà ở và điều kiện sống</v>
      </c>
      <c r="C70" s="386" t="str">
        <f>VLOOKUP(D70,'Basic Risk Assessment DATASHEET'!A:E,5,FALSE)</f>
        <v>Công nhân và gia đình của họ sống tại chỗ</v>
      </c>
      <c r="D70" s="382">
        <v>37</v>
      </c>
      <c r="E70" s="388" t="str">
        <f>IFERROR(VLOOKUP($B$70&amp;D70&amp;$B$5,'Basic Risk Assessment DATASHEET'!$F$3:$G$129,2,FALSE),$B$128)</f>
        <v>(Không áp dụng đối với loại Đơn vị sở hữu Chứng nhận này)</v>
      </c>
      <c r="F70" s="350" t="s">
        <v>872</v>
      </c>
      <c r="G70" s="395" t="e">
        <f>VLOOKUP(RIGHT(E70&amp;F70,250),'Basic Risk Assessment DATASHEET'!$J$3:$K$129,2,FALSE)</f>
        <v>#N/A</v>
      </c>
      <c r="H70" s="366"/>
    </row>
    <row r="71" spans="2:8" ht="16.5" customHeight="1" x14ac:dyDescent="0.25"/>
    <row r="72" spans="2:8" ht="15.75" thickBot="1" x14ac:dyDescent="0.3"/>
    <row r="73" spans="2:8" ht="27" thickBot="1" x14ac:dyDescent="0.45">
      <c r="B73" s="764" t="str">
        <f>H115</f>
        <v xml:space="preserve">Môi trường </v>
      </c>
      <c r="C73" s="765"/>
      <c r="D73" s="765"/>
      <c r="E73" s="765"/>
      <c r="F73" s="765"/>
      <c r="G73" s="765"/>
      <c r="H73" s="364"/>
    </row>
    <row r="74" spans="2:8" ht="15.75" thickBot="1" x14ac:dyDescent="0.3"/>
    <row r="75" spans="2:8" ht="49.5" customHeight="1" thickBot="1" x14ac:dyDescent="0.3">
      <c r="B75" s="378" t="str">
        <f>$G$113</f>
        <v>Yêu cầu về Tiêu chuẩn</v>
      </c>
      <c r="C75" s="379" t="str">
        <f>$G$114</f>
        <v>Vấn đề</v>
      </c>
      <c r="D75" s="380" t="str">
        <f>$G$115</f>
        <v>Câu hỏi/Thắc mắc #</v>
      </c>
      <c r="E75" s="380" t="str">
        <f>$G$116</f>
        <v>Câu hỏi/Thắc mắc</v>
      </c>
      <c r="F75" s="424" t="str">
        <f>$G$117</f>
        <v>Trả lời/Giải đáp
(Lựa chọn)</v>
      </c>
      <c r="G75" s="394" t="str">
        <f>$G$118</f>
        <v>Giải pháp giảm nhẹ</v>
      </c>
      <c r="H75" s="397" t="str">
        <f>$G$119</f>
        <v>Đơn vị sở hữu Chứng nhận có được giải pháp giảm nhẹ</v>
      </c>
    </row>
    <row r="76" spans="2:8" ht="91.5" customHeight="1" x14ac:dyDescent="0.25">
      <c r="B76" s="761" t="str">
        <f>VLOOKUP(D76,'Basic Risk Assessment DATASHEET'!A:B,2,FALSE)</f>
        <v>6.1.3 / 6.1.4 Đánh giá các Giá trị bảo tồn cao</v>
      </c>
      <c r="C76" s="386" t="str">
        <f>VLOOKUP(D76,'Basic Risk Assessment DATASHEET'!A:E,5,FALSE)</f>
        <v xml:space="preserve"> Đánh giá các Giá trị bảo tồn cao</v>
      </c>
      <c r="D76" s="387">
        <v>38</v>
      </c>
      <c r="E76" s="388" t="str">
        <f>IFERROR(VLOOKUP($B$76&amp;D76&amp;$B$115,'Basic Risk Assessment DATASHEET'!$F$3:$G$129,2,FALSE),$B$128)</f>
        <v>Trang trại hoặc một nhóm trang trại có nằm cách Cảnh quan Rừng Nguyên sinh gần hơn 5 km không?</v>
      </c>
      <c r="F76" s="351" t="s">
        <v>872</v>
      </c>
      <c r="G76" s="395" t="str">
        <f>VLOOKUP(RIGHT(E76&amp;F76,250),'Basic Risk Assessment DATASHEET'!$J$3:$K$129,2,FALSE)</f>
        <v>Liệt kê tất cả các hoạt động của nông dân (và bất kỳ nhân viên cư trú nào) liên quan đến chặt cây, dọn sạch hoặc đốt thực vật, chăn thả gia súc và săn bắt / thu gom trong cảnh quan rộng hơn bên ngoài trang trại, và dừng hoặc chuyển hướng bất kỳ hoạt động nào có thể làm suy giảm cấu trúc hoặc thành phần loài của Cảnh quan rừng nguyên sinh (IFL).</v>
      </c>
      <c r="H76" s="367"/>
    </row>
    <row r="77" spans="2:8" ht="46.5" customHeight="1" x14ac:dyDescent="0.25">
      <c r="B77" s="762"/>
      <c r="C77" s="386" t="str">
        <f>VLOOKUP(D77,'Basic Risk Assessment DATASHEET'!A:E,5,FALSE)</f>
        <v xml:space="preserve"> Đánh giá các Giá trị bảo tồn cao</v>
      </c>
      <c r="D77" s="387">
        <v>39</v>
      </c>
      <c r="E77" s="388" t="str">
        <f>IFERROR(VLOOKUP($B$76&amp;D77&amp;$B$115,'Basic Risk Assessment DATASHEET'!$F$3:$G$129,2,FALSE),$B$128)</f>
        <v>Trang trại hoặc một nhóm trang trại nằm trong hoặc gần hơn 2 km đến Khu bảo tồn được chỉ định (PA), Khu đa dạng sinh học chính (KBA), khu Ramsar hoặc Di sản thế giới được UNESCO công nhận</v>
      </c>
      <c r="F77" s="351" t="s">
        <v>872</v>
      </c>
      <c r="G77" s="395" t="str">
        <f>VLOOKUP(RIGHT(E77&amp;F77,250),'Basic Risk Assessment DATASHEET'!$J$3:$K$129,2,FALSE)</f>
        <v>Đảm bảo các thuộc tính bảo tồn chính của khu vực không bị đe dọa, tức là các giá trị mà khu vực đó đã được bảo vệ hoặc phân loại là khu bảo tồn được chỉ định (PA), Khu đa dạng sinh học chính (KBA) hoặc khu Ramsar</v>
      </c>
      <c r="H77" s="368"/>
    </row>
    <row r="78" spans="2:8" ht="153.75" customHeight="1" x14ac:dyDescent="0.25">
      <c r="B78" s="762"/>
      <c r="C78" s="386" t="str">
        <f>VLOOKUP(D78,'Basic Risk Assessment DATASHEET'!A:E,5,FALSE)</f>
        <v xml:space="preserve"> Đánh giá các Giá trị bảo tồn cao</v>
      </c>
      <c r="D78" s="387">
        <v>40</v>
      </c>
      <c r="E78" s="388" t="str">
        <f>IFERROR(VLOOKUP($B$76&amp;D78&amp;$B$115,'Basic Risk Assessment DATASHEET'!$F$3:$G$129,2,FALSE),$B$128)</f>
        <v>Cộng đồng địa phương có bất kỳ quyền hợp pháp hoặc tập quán nào trong trang trại không?</v>
      </c>
      <c r="F78" s="351" t="s">
        <v>872</v>
      </c>
      <c r="G78" s="395" t="str">
        <f>VLOOKUP(RIGHT(E78&amp;F78,250),'Basic Risk Assessment DATASHEET'!$J$3:$K$129,2,FALSE)</f>
        <v xml:space="preserve">a) Lập bản đồ sử dụng đất của cộng đồng địa phương trên trang trại theo cách thức có sự tham gia và hòa nhập của cộng đồng bị ảnh hưởng;
b) Xác định và giảm thiểu bất kỳ tác động trực tiếp và gián tiếp nào từ các hoạt động canh tác đối với các nguồn tài nguyên này, hoặc đối với môi trường sống hỗ trợ các nguồn tài nguyên này;
c) (Lớn) Chính thức hóa các thỏa thuận với cộng đồng về việc sử dụng và quản lý các khu vực như vậy bằng cách áp dụng nguyên tắc Đồng thuận dựa trên nguyên tắc Tự nguyện, có thông báo trước và được cung cấp thông tin, và ghi lại quy trình (yêu cầu 5.8.1). </v>
      </c>
      <c r="H78" s="368"/>
    </row>
    <row r="79" spans="2:8" ht="150" customHeight="1" x14ac:dyDescent="0.25">
      <c r="B79" s="762"/>
      <c r="C79" s="386" t="str">
        <f>VLOOKUP(D79,'Basic Risk Assessment DATASHEET'!A:E,5,FALSE)</f>
        <v xml:space="preserve"> Đánh giá các Giá trị bảo tồn cao</v>
      </c>
      <c r="D79" s="387">
        <v>41</v>
      </c>
      <c r="E79" s="388" t="str">
        <f>IFERROR(VLOOKUP($B$76&amp;D79&amp;$B$115,'Basic Risk Assessment DATASHEET'!$F$3:$G$129,2,FALSE),$B$128)</f>
        <v>Bạn có sử dụng đất của cộng đồng cho các mục đích liên quan đến sản xuất hoặc chế biến cây trồng được chứng nhận không, ví dụ: khai thác gỗ?</v>
      </c>
      <c r="F79" s="351" t="s">
        <v>872</v>
      </c>
      <c r="G79" s="395" t="str">
        <f>VLOOKUP(RIGHT(E79&amp;F79,250),'Basic Risk Assessment DATASHEET'!$J$3:$K$129,2,FALSE)</f>
        <v xml:space="preserve">a) Xác định và mô tả tất cả các hoạt động hiện tại hoặc theo kế hoạch liên quan đến canh tác hoặc chế biến các loại cây trồng đã được chứng nhận, chẳng hạn như phơi khô, xây dựng nhà kho, v.v. mà những hoạt động đó sử dụng tài nguyên từ đất cộng đồng;
b) Đánh giá xem các hoạt động này có ảnh hưởng đến cấu trúc thảm thực vật hoặc đến việc sử dụng đất của cộng đồng hay không;
c) Tìm cách giảm thiểu tác động tiêu cực và tránh phụ thuộc vào tài nguyên đất của cộng đồng khi mở rộng hoặc đa dạng hóa các hoạt động canh tác </v>
      </c>
      <c r="H79" s="368"/>
    </row>
    <row r="80" spans="2:8" ht="233.25" customHeight="1" thickBot="1" x14ac:dyDescent="0.3">
      <c r="B80" s="763"/>
      <c r="C80" s="386" t="str">
        <f>VLOOKUP(D80,'Basic Risk Assessment DATASHEET'!A:E,5,FALSE)</f>
        <v xml:space="preserve"> Đánh giá các Giá trị bảo tồn cao</v>
      </c>
      <c r="D80" s="382">
        <v>42</v>
      </c>
      <c r="E80" s="388" t="str">
        <f>IFERROR(VLOOKUP($B$76&amp;D80&amp;$B$5,'Basic Risk Assessment DATASHEET'!$F$3:$G$129,2,FALSE),$B$128)</f>
        <v>(Không áp dụng đối với loại Đơn vị sở hữu Chứng nhận này)</v>
      </c>
      <c r="F80" s="350" t="s">
        <v>872</v>
      </c>
      <c r="G80" s="395" t="e">
        <f>VLOOKUP(RIGHT(E80&amp;F80,250),'Basic Risk Assessment DATASHEET'!$J$3:$K$129,2,FALSE)</f>
        <v>#N/A</v>
      </c>
      <c r="H80" s="369"/>
    </row>
    <row r="81" spans="2:8" ht="15.75" thickBot="1" x14ac:dyDescent="0.3"/>
    <row r="82" spans="2:8" ht="46.5" customHeight="1" thickBot="1" x14ac:dyDescent="0.3">
      <c r="B82" s="378" t="str">
        <f>$G$113</f>
        <v>Yêu cầu về Tiêu chuẩn</v>
      </c>
      <c r="C82" s="379" t="str">
        <f>$G$114</f>
        <v>Vấn đề</v>
      </c>
      <c r="D82" s="380" t="str">
        <f>$G$115</f>
        <v>Câu hỏi/Thắc mắc #</v>
      </c>
      <c r="E82" s="380" t="str">
        <f>$G$116</f>
        <v>Câu hỏi/Thắc mắc</v>
      </c>
      <c r="F82" s="424" t="str">
        <f>$G$117</f>
        <v>Trả lời/Giải đáp
(Lựa chọn)</v>
      </c>
      <c r="G82" s="394" t="str">
        <f>$G$118</f>
        <v>Giải pháp giảm nhẹ</v>
      </c>
      <c r="H82" s="397" t="str">
        <f>$G$119</f>
        <v>Đơn vị sở hữu Chứng nhận có được giải pháp giảm nhẹ</v>
      </c>
    </row>
    <row r="83" spans="2:8" ht="84.75" customHeight="1" x14ac:dyDescent="0.25">
      <c r="B83" s="761" t="str">
        <f>VLOOKUP(D83,'Basic Risk Assessment DATASHEET'!A:B,2,FALSE)</f>
        <v>6.2 Bảo tồn và tăng cường các hệ sinh thái tự nhiên và thảm thực vật</v>
      </c>
      <c r="C83" s="386" t="str">
        <f>VLOOKUP(D83,'Basic Risk Assessment DATASHEET'!A:E,5,FALSE)</f>
        <v>Kết nối hệ sinh thái</v>
      </c>
      <c r="D83" s="387">
        <v>43</v>
      </c>
      <c r="E83" s="388" t="str">
        <f>IFERROR(VLOOKUP($B$83&amp;D83&amp;$B$5,'Basic Risk Assessment DATASHEET'!$F$3:$G$129,2,FALSE),$B$128)</f>
        <v>Các khu vực của hệ sinh thái tự nhiên và thảm thực vật tự nhiên có được kết nối với nhau bằng các hành lang cảnh quan không?</v>
      </c>
      <c r="F83" s="351" t="s">
        <v>1260</v>
      </c>
      <c r="G83" s="395" t="str">
        <f>VLOOKUP(RIGHT(E83&amp;F83,250),'Basic Risk Assessment DATASHEET'!$J$3:$K$129,2,FALSE)</f>
        <v xml:space="preserve">1) Kế hoạch kết nối các mảnh/vùng hệ sinh thái hiện có với các hành lang sinh cảnh hoặc cảnh quan.
2) Duy trì và tăng cường các vùng đệm xung quanh các mảnh/vùng hệ sinh thái hiện có để ngăn chặn sự xâm lấn của các hoạt động nông trại và thực thi các vùng không sử dụng hóa chất nông nghiệp. </v>
      </c>
      <c r="H83" s="367"/>
    </row>
    <row r="84" spans="2:8" ht="102" customHeight="1" x14ac:dyDescent="0.25">
      <c r="B84" s="762"/>
      <c r="C84" s="386" t="str">
        <f>VLOOKUP(D84,'Basic Risk Assessment DATASHEET'!A:E,5,FALSE)</f>
        <v>Thảm thực vật tự nhiên</v>
      </c>
      <c r="D84" s="387">
        <v>44</v>
      </c>
      <c r="E84" s="388" t="str">
        <f>IFERROR(VLOOKUP($B$83&amp;D84&amp;$B$115,'Basic Risk Assessment DATASHEET'!$F$3:$G$129,2,FALSE),$B$128)</f>
        <v>Bạn có mong đợi tất cả các hệ sinh thái tự nhiên trong trang trại - bao gồm hàng rào thực vật, hàng cây, vùng đệm ven sông và rừng - có sự đa dạng về loài và chứa phần lớn các loài thích nghi với địa phương hay không</v>
      </c>
      <c r="F84" s="351" t="s">
        <v>1260</v>
      </c>
      <c r="G84" s="395" t="str">
        <f>VLOOKUP(RIGHT(E84&amp;F84,250),'Basic Risk Assessment DATASHEET'!$J$3:$K$129,2,FALSE)</f>
        <v>Điều tra xem tất cả các hệ sinh thái tự nhiên trong trang trại - bao gồm hàng rào thực vật, hàng cây, vùng đệm ven sông và rừng - có chứa thảm thực vật thích nghi với địa phương hay không. Nếu không, hãy xác định các loài thích hợp có thể được trồng để tăng tỷ lệ thảm thực vật tự nhiên trong các hệ sinh thái tự nhiên trong trang trại bao gồm rừng, vùng đệm ven sông, hàng rào và hàng cây.</v>
      </c>
      <c r="H84" s="368"/>
    </row>
    <row r="85" spans="2:8" ht="71.25" customHeight="1" x14ac:dyDescent="0.25">
      <c r="B85" s="762"/>
      <c r="C85" s="386" t="str">
        <f>VLOOKUP(D85,'Basic Risk Assessment DATASHEET'!A:E,5,FALSE)</f>
        <v>Rừng</v>
      </c>
      <c r="D85" s="387">
        <v>45</v>
      </c>
      <c r="E85" s="388" t="str">
        <f>IFERROR(VLOOKUP($B$83&amp;D85&amp;$B$115,'Basic Risk Assessment DATASHEET'!$F$3:$G$129,2,FALSE),$B$128)</f>
        <v>Rừng có giống với rừng tự nhiên về độ tán che phủ, tầng rừng và sự hiện diện của dây leo thân thảo và cây leo thân gỗ không? Xem tài liệu có tiêu đề Hướng dẫn M: Các hệ sinh thái và thực bì tự nhiên để biết thêm thông tin về đo lường chất lượng rừng.</v>
      </c>
      <c r="F85" s="351" t="s">
        <v>865</v>
      </c>
      <c r="G85" s="395" t="str">
        <f>VLOOKUP(RIGHT(E85&amp;F85,250),'Basic Risk Assessment DATASHEET'!$J$3:$K$129,2,FALSE)</f>
        <v>Lập kế hoạch quản lý độ tán che phủ, tầng rừng và sự hiện diện của dây leo thân thảo và cây leo thân gỗ (ví dụ, bằng cách tạo khe hở, trồng thêm các loài khác và hạn chế khai thác hoặc chăn thả nếu cần thiết) để tạo điều kiện cho rừng tự nhiên tái sinh và tăng trưởng. Xem tài liệu có tiêu đề Hướng dẫn M: Các hệ sinh thái và thực bì tự nhiên để biết thêm chi tiết về quản lý rừng tại trang trại</v>
      </c>
      <c r="H85" s="368"/>
    </row>
    <row r="86" spans="2:8" ht="51" customHeight="1" x14ac:dyDescent="0.25">
      <c r="B86" s="762"/>
      <c r="C86" s="386" t="str">
        <f>VLOOKUP(D86,'Basic Risk Assessment DATASHEET'!A:E,5,FALSE)</f>
        <v>Đường chảy của nước, Nguồn nước và Đất ngập nước</v>
      </c>
      <c r="D86" s="387">
        <v>46</v>
      </c>
      <c r="E86" s="388" t="str">
        <f>IFERROR(VLOOKUP($B$83&amp;D86&amp;$B$115,'Basic Risk Assessment DATASHEET'!$F$3:$G$129,2,FALSE),$B$128)</f>
        <v xml:space="preserve">Chỉ trả lời nếu bạn có đất ngập nước trong trang trại / nhóm
- Các vùng đất ngập nước có lưu trữ hoặc chuyển tải nước lũ vào bất kỳ thời điểm nào trong năm không? </v>
      </c>
      <c r="F86" s="351" t="s">
        <v>872</v>
      </c>
      <c r="G86" s="395" t="str">
        <f>VLOOKUP(RIGHT(E86&amp;F86,250),'Basic Risk Assessment DATASHEET'!$J$3:$K$129,2,FALSE)</f>
        <v>Lập kế hoạch khoanh vùng và quản lý đất ngập nước và vùng ngập lũ chủ động, và đảm bảo rằng các hoạt động sản xuất hoặc chế biến không xâm phạm vào vùng ngập</v>
      </c>
      <c r="H86" s="368"/>
    </row>
    <row r="87" spans="2:8" ht="111" customHeight="1" x14ac:dyDescent="0.25">
      <c r="B87" s="762"/>
      <c r="C87" s="386" t="str">
        <f>VLOOKUP(D87,'Basic Risk Assessment DATASHEET'!A:E,5,FALSE)</f>
        <v>Đồng cỏ, Đất chăn thả và Sa mạc phi tự nhiên</v>
      </c>
      <c r="D87" s="387">
        <v>47</v>
      </c>
      <c r="E87" s="388" t="str">
        <f>IFERROR(VLOOKUP($B$83&amp;D87&amp;$B$115,'Basic Risk Assessment DATASHEET'!$F$3:$G$129,2,FALSE),$B$128)</f>
        <v xml:space="preserve">Chỉ trả lời nếu bạn có đồng cỏ / đất đai hoặc sa mạc phi tự nhiên ở trong trang trại / nhóm -
Đồng cỏ / đất đai hoặc các khu vực sa mạc không tự nhiên có chứa các khu vực trống trải rộng lớn có nguy cơ xói mòn thành các đường/rãnh dẫn nước gần đó không? </v>
      </c>
      <c r="F87" s="351" t="s">
        <v>865</v>
      </c>
      <c r="G87" s="395" t="str">
        <f>VLOOKUP(RIGHT(E87&amp;F87,250),'Basic Risk Assessment DATASHEET'!$J$3:$K$129,2,FALSE)</f>
        <v>Theo dõi khu vực xói mòn và thực hiện các biện pháp kiểm soát xói mòn khi cần thiết. Bảo tồn và tăng cường thảm thực vật bản địa hiện có.</v>
      </c>
      <c r="H87" s="368"/>
    </row>
    <row r="88" spans="2:8" ht="71.25" customHeight="1" thickBot="1" x14ac:dyDescent="0.3">
      <c r="B88" s="763"/>
      <c r="C88" s="386" t="str">
        <f>VLOOKUP(D88,'Basic Risk Assessment DATASHEET'!A:E,5,FALSE)</f>
        <v>Đất bỏ hoang</v>
      </c>
      <c r="D88" s="382">
        <v>48</v>
      </c>
      <c r="E88" s="388" t="str">
        <f>IFERROR(VLOOKUP($B$83&amp;D88&amp;$B$115,'Basic Risk Assessment DATASHEET'!$F$3:$G$129,2,FALSE),$B$128)</f>
        <v xml:space="preserve">Chỉ trả lời nếu bạn có đất bỏ hoang trong trang trại / nhóm -
Cây cối có tái sinh tự nhiên trên đất bỏ hoang vĩnh viễn không? </v>
      </c>
      <c r="F88" s="350" t="s">
        <v>872</v>
      </c>
      <c r="G88" s="395" t="str">
        <f>VLOOKUP(RIGHT(E88&amp;F88,250),'Basic Risk Assessment DATASHEET'!$J$3:$K$129,2,FALSE)</f>
        <v>Không cần thêm hành động nào</v>
      </c>
      <c r="H88" s="369"/>
    </row>
    <row r="89" spans="2:8" ht="15.75" thickBot="1" x14ac:dyDescent="0.3"/>
    <row r="90" spans="2:8" ht="42" customHeight="1" thickBot="1" x14ac:dyDescent="0.3">
      <c r="B90" s="378" t="str">
        <f>$G$113</f>
        <v>Yêu cầu về Tiêu chuẩn</v>
      </c>
      <c r="C90" s="379" t="str">
        <f>$G$114</f>
        <v>Vấn đề</v>
      </c>
      <c r="D90" s="380" t="str">
        <f>$G$115</f>
        <v>Câu hỏi/Thắc mắc #</v>
      </c>
      <c r="E90" s="380" t="str">
        <f>$G$116</f>
        <v>Câu hỏi/Thắc mắc</v>
      </c>
      <c r="F90" s="424" t="str">
        <f>$G$117</f>
        <v>Trả lời/Giải đáp
(Lựa chọn)</v>
      </c>
      <c r="G90" s="394" t="str">
        <f>$G$118</f>
        <v>Giải pháp giảm nhẹ</v>
      </c>
      <c r="H90" s="397" t="str">
        <f>$G$119</f>
        <v>Đơn vị sở hữu Chứng nhận có được giải pháp giảm nhẹ</v>
      </c>
    </row>
    <row r="91" spans="2:8" ht="51" customHeight="1" x14ac:dyDescent="0.25">
      <c r="B91" s="761" t="str">
        <f>VLOOKUP(D91,'Basic Risk Assessment DATASHEET'!A:B,2,FALSE)</f>
        <v xml:space="preserve">Biến đổi Khí hậu </v>
      </c>
      <c r="C91" s="386" t="str">
        <f>VLOOKUP(D91,'Basic Risk Assessment DATASHEET'!A:E,5,FALSE)</f>
        <v xml:space="preserve">Các rủi ro về Biến đổi Khí hậu </v>
      </c>
      <c r="D91" s="387">
        <v>49</v>
      </c>
      <c r="E91" s="388" t="str">
        <f>IFERROR(VLOOKUP($B$91&amp;D91&amp;$B$115,'Basic Risk Assessment DATASHEET'!$F$3:$G$129,2,FALSE),$B$128)</f>
        <v>Ban quản lý, giám sát viên và/hoặc nhân viên kỹ thuật có được đào tạo để đánh giá các rủi ro và tác động mà biến đổi khí hậu gây ra đối với sinh kế và hệ thống sản xuất không?</v>
      </c>
      <c r="F91" s="351" t="s">
        <v>872</v>
      </c>
      <c r="G91" s="395" t="str">
        <f>VLOOKUP(RIGHT(E91&amp;F91,250),'Basic Risk Assessment DATASHEET'!$J$3:$K$129,2,FALSE)</f>
        <v>Không cần thêm hành động nào</v>
      </c>
      <c r="H91" s="367"/>
    </row>
    <row r="92" spans="2:8" ht="53.25" customHeight="1" x14ac:dyDescent="0.25">
      <c r="B92" s="762"/>
      <c r="C92" s="386" t="str">
        <f>VLOOKUP(D92,'Basic Risk Assessment DATASHEET'!A:E,5,FALSE)</f>
        <v xml:space="preserve">Các rủi ro về Biến đổi Khí hậu </v>
      </c>
      <c r="D92" s="387">
        <v>50</v>
      </c>
      <c r="E92" s="388" t="str">
        <f>IFERROR(VLOOKUP($B$91&amp;D92&amp;$B$115,'Basic Risk Assessment DATASHEET'!$F$3:$G$129,2,FALSE),$B$128)</f>
        <v>Ban quản lý, giám sát viên và/hoặc nhân viên kỹ thuật đã xác định được các mối đe dọa / rủi ro / tác động đáng kể nhất của biến đổi khí hậu (hiện tại và dự kiến) đối với các nguồn sinh kế và hệ thống canh tác chưa?</v>
      </c>
      <c r="F92" s="351" t="s">
        <v>865</v>
      </c>
      <c r="G92" s="395" t="str">
        <f>VLOOKUP(RIGHT(E92&amp;F92,250),'Basic Risk Assessment DATASHEET'!$J$3:$K$129,2,FALSE)</f>
        <v>Thực hiện đánh giá rủi ro biến đổi khí hậu của Rainforest Alliance để xác định và mô tả các rủi ro khí hậu quan trọng nhất dựa trên công cụ đánh giá rủi ro biến đổi khí hậu của Rainforest Alliance.</v>
      </c>
      <c r="H92" s="368"/>
    </row>
    <row r="93" spans="2:8" ht="61.5" customHeight="1" x14ac:dyDescent="0.25">
      <c r="B93" s="762"/>
      <c r="C93" s="386" t="str">
        <f>VLOOKUP(D93,'Basic Risk Assessment DATASHEET'!A:E,5,FALSE)</f>
        <v xml:space="preserve">Các rủi ro về Biến đổi Khí hậu </v>
      </c>
      <c r="D93" s="387">
        <v>51</v>
      </c>
      <c r="E93" s="388" t="str">
        <f>IFERROR(VLOOKUP($B$91&amp;D93&amp;$B$115,'Basic Risk Assessment DATASHEET'!$F$3:$G$129,2,FALSE),$B$128)</f>
        <v>Ban quản lý, giám sát viên và/hoặc nhân viên kỹ thuật có được tiếp cận với thông tin, kỹ năng và dịch vụ liên quan đến biến đổi khí hậu để phát triển và sử dụng các chiến lược thích ứng không?</v>
      </c>
      <c r="F93" s="351" t="s">
        <v>865</v>
      </c>
      <c r="G93" s="395" t="str">
        <f>VLOOKUP(RIGHT(E93&amp;F93,250),'Basic Risk Assessment DATASHEET'!$J$3:$K$129,2,FALSE)</f>
        <v>Nâng cao nhận thức về thông tin sẵn có để cải thiện năng lực thích ứng và khả năng phục hồi, hệ thống cảnh báo sớm, công cụ hỗ trợ và tầm quan trọng của quyền bình đẳng trong việc tiếp cận các nguồn lực.</v>
      </c>
      <c r="H93" s="368"/>
    </row>
    <row r="94" spans="2:8" ht="66" customHeight="1" thickBot="1" x14ac:dyDescent="0.3">
      <c r="B94" s="763"/>
      <c r="C94" s="386" t="str">
        <f>VLOOKUP(D94,'Basic Risk Assessment DATASHEET'!A:E,5,FALSE)</f>
        <v xml:space="preserve">Các rủi ro về Biến đổi Khí hậu </v>
      </c>
      <c r="D94" s="382">
        <v>52</v>
      </c>
      <c r="E94" s="388" t="str">
        <f>IFERROR(VLOOKUP($B$91&amp;D94&amp;$B$5,'Basic Risk Assessment DATASHEET'!$F$3:$G$132,2,FALSE),$B$128)</f>
        <v>Các biện pháp khẩn cấp để đối phó với các hiện tượng thời tiết cực đoan và các tác động tiềm tàng của chúng (tức là kế hoạch sơ tán) có được phát triển và áp dụng không?</v>
      </c>
      <c r="F94" s="350" t="s">
        <v>865</v>
      </c>
      <c r="G94" s="395" t="str">
        <f>VLOOKUP(RIGHT(E94&amp;F94,250),'Basic Risk Assessment DATASHEET'!$J$3:$K$132,2,FALSE)</f>
        <v>Dựa trên bản đồ rủi ro và ở những nơi thích hợp, lập một kế hoạch ứng phó khẩn cấp cho các địa điểm hộ gia đình và / cộng đồng rộng lớn hơn, ví dụ: các hộ dân nằm trên sườn dốc có nguy cơ sạt lở.</v>
      </c>
      <c r="H94" s="369"/>
    </row>
    <row r="95" spans="2:8" ht="15.75" thickBot="1" x14ac:dyDescent="0.3"/>
    <row r="96" spans="2:8" ht="30" x14ac:dyDescent="0.25">
      <c r="B96" s="440" t="str">
        <f>$G$121</f>
        <v>Các rủi ro của chính Đơn vị Sở hữu chứng nhận đã được xác định</v>
      </c>
      <c r="C96" s="379" t="str">
        <f>$G$114</f>
        <v>Vấn đề</v>
      </c>
      <c r="D96" s="380" t="str">
        <f>$G$115</f>
        <v>Câu hỏi/Thắc mắc #</v>
      </c>
      <c r="E96" s="380" t="str">
        <f>$G$116</f>
        <v>Câu hỏi/Thắc mắc</v>
      </c>
      <c r="F96" s="425" t="s">
        <v>1259</v>
      </c>
      <c r="G96" s="394" t="str">
        <f>$G$118</f>
        <v>Giải pháp giảm nhẹ</v>
      </c>
      <c r="H96" s="397" t="str">
        <f>$G$119</f>
        <v>Đơn vị sở hữu Chứng nhận có được giải pháp giảm nhẹ</v>
      </c>
    </row>
    <row r="97" spans="1:8" ht="81.75" customHeight="1" x14ac:dyDescent="0.25">
      <c r="A97" s="441"/>
      <c r="B97" s="758"/>
      <c r="C97" s="437"/>
      <c r="D97" s="373"/>
      <c r="E97" s="358"/>
      <c r="F97" s="373"/>
      <c r="G97" s="358" t="str">
        <f>G$125</f>
        <v>Không áp dụng</v>
      </c>
      <c r="H97" s="374"/>
    </row>
    <row r="98" spans="1:8" ht="75" customHeight="1" x14ac:dyDescent="0.25">
      <c r="A98" s="441"/>
      <c r="B98" s="759"/>
      <c r="C98" s="437"/>
      <c r="D98" s="373"/>
      <c r="E98" s="358"/>
      <c r="F98" s="373"/>
      <c r="G98" s="358" t="str">
        <f t="shared" ref="G98:G106" si="0">G$125</f>
        <v>Không áp dụng</v>
      </c>
      <c r="H98" s="374"/>
    </row>
    <row r="99" spans="1:8" ht="75" customHeight="1" x14ac:dyDescent="0.25">
      <c r="A99" s="441"/>
      <c r="B99" s="759"/>
      <c r="C99" s="437"/>
      <c r="D99" s="373"/>
      <c r="E99" s="358"/>
      <c r="F99" s="373"/>
      <c r="G99" s="358" t="str">
        <f t="shared" si="0"/>
        <v>Không áp dụng</v>
      </c>
      <c r="H99" s="374"/>
    </row>
    <row r="100" spans="1:8" ht="87.75" customHeight="1" x14ac:dyDescent="0.25">
      <c r="A100" s="441"/>
      <c r="B100" s="759"/>
      <c r="C100" s="438"/>
      <c r="D100" s="434"/>
      <c r="E100" s="435"/>
      <c r="F100" s="434"/>
      <c r="G100" s="358" t="str">
        <f t="shared" si="0"/>
        <v>Không áp dụng</v>
      </c>
      <c r="H100" s="436"/>
    </row>
    <row r="101" spans="1:8" x14ac:dyDescent="0.25">
      <c r="A101" s="441"/>
      <c r="B101" s="759"/>
      <c r="C101" s="438"/>
      <c r="D101" s="434"/>
      <c r="E101" s="435"/>
      <c r="F101" s="434"/>
      <c r="G101" s="358" t="str">
        <f t="shared" si="0"/>
        <v>Không áp dụng</v>
      </c>
      <c r="H101" s="436"/>
    </row>
    <row r="102" spans="1:8" x14ac:dyDescent="0.25">
      <c r="A102" s="441"/>
      <c r="B102" s="759"/>
      <c r="C102" s="438"/>
      <c r="D102" s="434"/>
      <c r="E102" s="435"/>
      <c r="F102" s="434"/>
      <c r="G102" s="358" t="str">
        <f t="shared" si="0"/>
        <v>Không áp dụng</v>
      </c>
      <c r="H102" s="436"/>
    </row>
    <row r="103" spans="1:8" x14ac:dyDescent="0.25">
      <c r="A103" s="441"/>
      <c r="B103" s="759"/>
      <c r="C103" s="438"/>
      <c r="D103" s="434"/>
      <c r="E103" s="435"/>
      <c r="F103" s="434"/>
      <c r="G103" s="358" t="str">
        <f t="shared" si="0"/>
        <v>Không áp dụng</v>
      </c>
      <c r="H103" s="436"/>
    </row>
    <row r="104" spans="1:8" x14ac:dyDescent="0.25">
      <c r="A104" s="441"/>
      <c r="B104" s="759"/>
      <c r="C104" s="438"/>
      <c r="D104" s="434"/>
      <c r="E104" s="435"/>
      <c r="F104" s="434"/>
      <c r="G104" s="358" t="str">
        <f t="shared" si="0"/>
        <v>Không áp dụng</v>
      </c>
      <c r="H104" s="436"/>
    </row>
    <row r="105" spans="1:8" x14ac:dyDescent="0.25">
      <c r="A105" s="441"/>
      <c r="B105" s="759"/>
      <c r="C105" s="438"/>
      <c r="D105" s="434"/>
      <c r="E105" s="435"/>
      <c r="F105" s="434"/>
      <c r="G105" s="358" t="str">
        <f t="shared" si="0"/>
        <v>Không áp dụng</v>
      </c>
      <c r="H105" s="436"/>
    </row>
    <row r="106" spans="1:8" ht="60" customHeight="1" thickBot="1" x14ac:dyDescent="0.3">
      <c r="A106" s="441"/>
      <c r="B106" s="760"/>
      <c r="C106" s="439"/>
      <c r="D106" s="375"/>
      <c r="E106" s="376"/>
      <c r="F106" s="375"/>
      <c r="G106" s="358" t="str">
        <f t="shared" si="0"/>
        <v>Không áp dụng</v>
      </c>
      <c r="H106" s="377"/>
    </row>
    <row r="107" spans="1:8" s="384" customFormat="1" x14ac:dyDescent="0.25">
      <c r="B107" s="361"/>
      <c r="C107" s="361"/>
      <c r="D107" s="361"/>
      <c r="E107" s="362"/>
      <c r="F107" s="361"/>
      <c r="G107" s="362"/>
      <c r="H107" s="361"/>
    </row>
    <row r="108" spans="1:8" s="384" customFormat="1" x14ac:dyDescent="0.25">
      <c r="B108" s="361"/>
      <c r="C108" s="361"/>
      <c r="D108" s="361"/>
      <c r="E108" s="362"/>
      <c r="F108" s="361"/>
      <c r="G108" s="362"/>
      <c r="H108" s="361"/>
    </row>
    <row r="109" spans="1:8" s="384" customFormat="1" x14ac:dyDescent="0.25">
      <c r="B109" s="361"/>
      <c r="C109" s="361"/>
      <c r="D109" s="361"/>
      <c r="E109" s="453"/>
      <c r="F109" s="361"/>
      <c r="G109" s="362"/>
      <c r="H109" s="361"/>
    </row>
    <row r="110" spans="1:8" s="384" customFormat="1" x14ac:dyDescent="0.25">
      <c r="B110" s="361"/>
      <c r="C110" s="361"/>
      <c r="D110" s="361"/>
      <c r="E110" s="453"/>
      <c r="F110" s="361"/>
      <c r="G110" s="362"/>
      <c r="H110" s="361"/>
    </row>
    <row r="111" spans="1:8" s="384" customFormat="1" ht="15.75" hidden="1" thickBot="1" x14ac:dyDescent="0.3">
      <c r="B111" s="495" t="s">
        <v>972</v>
      </c>
      <c r="C111" s="361"/>
      <c r="E111" s="496" t="s">
        <v>971</v>
      </c>
      <c r="F111" s="486"/>
      <c r="G111" s="496" t="s">
        <v>978</v>
      </c>
      <c r="H111" s="361"/>
    </row>
    <row r="112" spans="1:8" s="384" customFormat="1" ht="15.75" hidden="1" thickBot="1" x14ac:dyDescent="0.3">
      <c r="B112" s="429"/>
      <c r="C112" s="361"/>
      <c r="D112" s="469"/>
      <c r="E112" s="497" t="str">
        <f>terms!A3</f>
        <v>Type of Certificate Holder (select)</v>
      </c>
      <c r="F112" s="487"/>
      <c r="G112" s="499" t="str">
        <f>VLOOKUP(E112,terms!$A$1:$J$24,6,FALSE)</f>
        <v>Loại Đơn vị sở hữu Chứng nhận (lựa chọn)</v>
      </c>
      <c r="H112" s="431" t="str">
        <f>'Basic Risk Assessment DATASHEET'!B2</f>
        <v>Ban quản lý</v>
      </c>
    </row>
    <row r="113" spans="2:8" s="384" customFormat="1" ht="15.75" hidden="1" thickBot="1" x14ac:dyDescent="0.3">
      <c r="B113" s="428" t="str">
        <f>G127</f>
        <v>Chứng nhận Nhóm</v>
      </c>
      <c r="D113" s="469"/>
      <c r="E113" s="498" t="str">
        <f>terms!A4</f>
        <v>Requirement in Standard</v>
      </c>
      <c r="F113" s="488"/>
      <c r="G113" s="499" t="str">
        <f>VLOOKUP(E113,terms!$A$1:$J$24,6,FALSE)</f>
        <v>Yêu cầu về Tiêu chuẩn</v>
      </c>
      <c r="H113" s="432" t="str">
        <f>'Basic Risk Assessment DATASHEET'!B25</f>
        <v>Thực hành canh tác</v>
      </c>
    </row>
    <row r="114" spans="2:8" s="384" customFormat="1" ht="15.75" hidden="1" thickBot="1" x14ac:dyDescent="0.3">
      <c r="B114" s="428" t="str">
        <f>G126</f>
        <v>Lớn</v>
      </c>
      <c r="D114" s="469"/>
      <c r="E114" s="498" t="str">
        <f>terms!A5</f>
        <v>Issue</v>
      </c>
      <c r="F114" s="489"/>
      <c r="G114" s="499" t="str">
        <f>VLOOKUP(E114,terms!$A$1:$J$24,6,FALSE)</f>
        <v>Vấn đề</v>
      </c>
      <c r="H114" s="432" t="str">
        <f>'Basic Risk Assessment DATASHEET'!B44</f>
        <v>Điều kiện làm việc</v>
      </c>
    </row>
    <row r="115" spans="2:8" s="384" customFormat="1" ht="15.75" hidden="1" thickBot="1" x14ac:dyDescent="0.3">
      <c r="B115" s="428" t="str">
        <f>G128</f>
        <v xml:space="preserve">Tất cả </v>
      </c>
      <c r="D115" s="469"/>
      <c r="E115" s="498" t="str">
        <f>terms!A6</f>
        <v>Question #</v>
      </c>
      <c r="F115" s="489"/>
      <c r="G115" s="499" t="str">
        <f>VLOOKUP(E115,terms!$A$1:$J$24,6,FALSE)</f>
        <v>Câu hỏi/Thắc mắc #</v>
      </c>
      <c r="H115" s="433" t="str">
        <f>'Basic Risk Assessment DATASHEET'!B97</f>
        <v xml:space="preserve">Môi trường </v>
      </c>
    </row>
    <row r="116" spans="2:8" s="384" customFormat="1" ht="15.75" hidden="1" thickBot="1" x14ac:dyDescent="0.3">
      <c r="B116" s="430"/>
      <c r="D116" s="469"/>
      <c r="E116" s="498" t="str">
        <f>terms!A7</f>
        <v>Question</v>
      </c>
      <c r="F116" s="489"/>
      <c r="G116" s="499" t="str">
        <f>VLOOKUP(E116,terms!$A$1:$J$24,6,FALSE)</f>
        <v>Câu hỏi/Thắc mắc</v>
      </c>
    </row>
    <row r="117" spans="2:8" s="384" customFormat="1" ht="30.75" hidden="1" thickBot="1" x14ac:dyDescent="0.3">
      <c r="B117" s="430"/>
      <c r="D117" s="469"/>
      <c r="E117" s="498" t="str">
        <f>terms!A8</f>
        <v>Answer (select)</v>
      </c>
      <c r="F117" s="489"/>
      <c r="G117" s="499" t="str">
        <f>VLOOKUP(E117,terms!$A$1:$J$24,6,FALSE)</f>
        <v>Trả lời/Giải đáp
(Lựa chọn)</v>
      </c>
    </row>
    <row r="118" spans="2:8" s="384" customFormat="1" ht="15.75" hidden="1" thickBot="1" x14ac:dyDescent="0.3">
      <c r="B118" s="427" t="str">
        <f>G122</f>
        <v>Có</v>
      </c>
      <c r="D118" s="469"/>
      <c r="E118" s="498" t="str">
        <f>terms!A9</f>
        <v>Mitigation measure</v>
      </c>
      <c r="F118" s="489"/>
      <c r="G118" s="499" t="str">
        <f>VLOOKUP(E118,terms!$A$1:$J$24,6,FALSE)</f>
        <v>Giải pháp giảm nhẹ</v>
      </c>
    </row>
    <row r="119" spans="2:8" s="384" customFormat="1" ht="15.75" hidden="1" thickBot="1" x14ac:dyDescent="0.3">
      <c r="B119" s="428" t="str">
        <f>G123</f>
        <v>Không</v>
      </c>
      <c r="D119" s="469"/>
      <c r="E119" s="498" t="str">
        <f>terms!A10</f>
        <v>Certificate's Holder own mitigation measure</v>
      </c>
      <c r="F119" s="489"/>
      <c r="G119" s="499" t="str">
        <f>VLOOKUP(E119,terms!$A$1:$J$24,6,FALSE)</f>
        <v>Đơn vị sở hữu Chứng nhận có được giải pháp giảm nhẹ</v>
      </c>
    </row>
    <row r="120" spans="2:8" s="384" customFormat="1" ht="15.75" hidden="1" thickBot="1" x14ac:dyDescent="0.3">
      <c r="B120" s="456" t="str">
        <f>G125</f>
        <v>Không áp dụng</v>
      </c>
      <c r="D120" s="469"/>
      <c r="E120" s="498" t="str">
        <f>terms!A11</f>
        <v>(Does not apply for this type of Certificate Holder)</v>
      </c>
      <c r="F120" s="489"/>
      <c r="G120" s="499" t="str">
        <f>VLOOKUP(E120,terms!$A$1:$J$24,6,FALSE)</f>
        <v>(Không áp dụng đối với loại Đơn vị sở hữu Chứng nhận này)</v>
      </c>
    </row>
    <row r="121" spans="2:8" s="384" customFormat="1" ht="15.75" hidden="1" thickBot="1" x14ac:dyDescent="0.3">
      <c r="B121" s="427" t="str">
        <f>G122</f>
        <v>Có</v>
      </c>
      <c r="D121" s="469"/>
      <c r="E121" s="498" t="str">
        <f>terms!A12</f>
        <v>Certificate Holder's own risks identified</v>
      </c>
      <c r="F121" s="489"/>
      <c r="G121" s="499" t="str">
        <f>VLOOKUP(E121,terms!$A$1:$J$24,6,FALSE)</f>
        <v>Các rủi ro của chính Đơn vị Sở hữu chứng nhận đã được xác định</v>
      </c>
    </row>
    <row r="122" spans="2:8" ht="15.75" hidden="1" thickBot="1" x14ac:dyDescent="0.3">
      <c r="B122" s="428" t="str">
        <f>G124</f>
        <v>Không/Không biết</v>
      </c>
      <c r="C122" s="384"/>
      <c r="D122" s="469"/>
      <c r="E122" s="498" t="str">
        <f>terms!A13</f>
        <v>Yes</v>
      </c>
      <c r="F122" s="489"/>
      <c r="G122" s="499" t="str">
        <f>VLOOKUP(E122,terms!$A$1:$J$24,6,FALSE)</f>
        <v>Có</v>
      </c>
      <c r="H122" s="384"/>
    </row>
    <row r="123" spans="2:8" ht="15.75" hidden="1" thickBot="1" x14ac:dyDescent="0.3">
      <c r="B123" s="456" t="str">
        <f>G125</f>
        <v>Không áp dụng</v>
      </c>
      <c r="C123" s="384"/>
      <c r="D123" s="469"/>
      <c r="E123" s="498" t="str">
        <f>terms!A14</f>
        <v>No</v>
      </c>
      <c r="F123" s="489"/>
      <c r="G123" s="499" t="str">
        <f>VLOOKUP(E123,terms!$A$1:$J$24,6,FALSE)</f>
        <v>Không</v>
      </c>
      <c r="H123" s="384"/>
    </row>
    <row r="124" spans="2:8" ht="15.75" hidden="1" thickBot="1" x14ac:dyDescent="0.3">
      <c r="B124" s="427" t="str">
        <f>G122</f>
        <v>Có</v>
      </c>
      <c r="C124" s="384"/>
      <c r="D124" s="469"/>
      <c r="E124" s="498" t="str">
        <f>terms!A15</f>
        <v>No/Don't know</v>
      </c>
      <c r="F124" s="489"/>
      <c r="G124" s="499" t="str">
        <f>VLOOKUP(E124,terms!$A$1:$J$24,6,FALSE)</f>
        <v>Không/Không biết</v>
      </c>
      <c r="H124" s="384"/>
    </row>
    <row r="125" spans="2:8" ht="15.75" hidden="1" thickBot="1" x14ac:dyDescent="0.3">
      <c r="B125" s="428" t="str">
        <f>G123</f>
        <v>Không</v>
      </c>
      <c r="C125" s="384"/>
      <c r="D125" s="469"/>
      <c r="E125" s="498" t="str">
        <f>terms!A16</f>
        <v>N/A</v>
      </c>
      <c r="F125" s="489"/>
      <c r="G125" s="499" t="str">
        <f>VLOOKUP(E125,terms!$A$1:$J$24,6,FALSE)</f>
        <v>Không áp dụng</v>
      </c>
      <c r="H125" s="384"/>
    </row>
    <row r="126" spans="2:8" ht="15.75" hidden="1" thickBot="1" x14ac:dyDescent="0.3">
      <c r="B126" s="428" t="str">
        <f>G124</f>
        <v>Không/Không biết</v>
      </c>
      <c r="C126" s="384"/>
      <c r="D126" s="469"/>
      <c r="E126" s="498" t="str">
        <f>terms!A17</f>
        <v>Large</v>
      </c>
      <c r="F126" s="489"/>
      <c r="G126" s="499" t="str">
        <f>VLOOKUP(E126,terms!$A$1:$J$24,6,FALSE)</f>
        <v>Lớn</v>
      </c>
      <c r="H126" s="384"/>
    </row>
    <row r="127" spans="2:8" ht="15.75" hidden="1" thickBot="1" x14ac:dyDescent="0.3">
      <c r="B127" s="456" t="str">
        <f>G125</f>
        <v>Không áp dụng</v>
      </c>
      <c r="C127" s="384"/>
      <c r="D127" s="469"/>
      <c r="E127" s="498" t="str">
        <f>terms!A18</f>
        <v>Group Certification</v>
      </c>
      <c r="F127" s="489"/>
      <c r="G127" s="499" t="str">
        <f>VLOOKUP(E127,terms!$A$1:$J$24,6,FALSE)</f>
        <v>Chứng nhận Nhóm</v>
      </c>
      <c r="H127" s="384"/>
    </row>
    <row r="128" spans="2:8" ht="30.75" hidden="1" thickBot="1" x14ac:dyDescent="0.3">
      <c r="B128" s="454" t="str">
        <f>G120</f>
        <v>(Không áp dụng đối với loại Đơn vị sở hữu Chứng nhận này)</v>
      </c>
      <c r="D128" s="469"/>
      <c r="E128" s="498" t="str">
        <f>terms!A19</f>
        <v>All</v>
      </c>
      <c r="F128" s="486"/>
      <c r="G128" s="499" t="str">
        <f>VLOOKUP(E128,terms!$A$1:$J$24,6,FALSE)</f>
        <v xml:space="preserve">Tất cả </v>
      </c>
    </row>
    <row r="129" spans="4:7" ht="15.75" hidden="1" thickBot="1" x14ac:dyDescent="0.3">
      <c r="D129" s="469"/>
      <c r="E129" s="498" t="str">
        <f>terms!A20</f>
        <v>Rainforest Alliance Basic Farm Risk Assessment Tool</v>
      </c>
      <c r="F129" s="486"/>
      <c r="G129" s="499" t="str">
        <f>VLOOKUP(E129,terms!$A$1:$J$24,6,FALSE)</f>
        <v>Công cụ Đánh giá Rủi ro Trang trại Cơ bản của Rainforest Alliance</v>
      </c>
    </row>
    <row r="130" spans="4:7" ht="21.75" hidden="1" customHeight="1" thickBot="1" x14ac:dyDescent="0.3">
      <c r="D130" s="469"/>
      <c r="E130" s="498" t="str">
        <f>terms!A22</f>
        <v>Guidance M: Natural Ecosystems and Vegetation</v>
      </c>
      <c r="F130" s="486"/>
      <c r="G130" s="499" t="str">
        <f>VLOOKUP(E130,terms!$A$1:$J$24,6,FALSE)</f>
        <v>Hướng dẫn M: Thảm thực vật và Hệ sinh thái Tự nhiên</v>
      </c>
    </row>
    <row r="131" spans="4:7" ht="98.25" hidden="1" customHeight="1" thickBot="1" x14ac:dyDescent="0.3">
      <c r="D131" s="469"/>
      <c r="E131" s="498" t="str">
        <f>terms!A21</f>
        <v>Mitigation measure 
("low, medium, high risk" refer to the Rainforest Alliance Risk Maps for Child Labor and Forced Labor applicable to your country and product)</v>
      </c>
      <c r="F131" s="486"/>
      <c r="G131" s="499" t="str">
        <f>VLOOKUP(E131,terms!$A$1:$J$24,6,FALSE)</f>
        <v xml:space="preserve">Giải pháp giảm nhẹ ("rủi ro thấp, trung bình, cao" đề cập đến Bản đồ Rủi ro của Rainforest Alliance đối với vấn đề Lao động Trẻ em và Lao động Cưỡng bức có thể áp dụng đối với quốc gia và sản phẩm của bạn) </v>
      </c>
    </row>
    <row r="132" spans="4:7" ht="30.75" hidden="1" thickBot="1" x14ac:dyDescent="0.3">
      <c r="D132" s="469"/>
      <c r="E132" s="498" t="str">
        <f>terms!A23</f>
        <v>For the countries or crops not included yet in the risk maps, please select the appropriate mitigation measures based on the identified risks.</v>
      </c>
      <c r="F132" s="486"/>
      <c r="G132" s="499" t="str">
        <f>VLOOKUP(E132,terms!$A$1:$J$24,6,FALSE)</f>
        <v>Đối với các nước hay các loại cây trồng chưa có trong bản đồ rủi ro, vui lòng chọn biện pháp giảm thiểu rủi ro thích hợp dựa trên những rủi ro đã xác định.</v>
      </c>
    </row>
    <row r="133" spans="4:7" ht="93" hidden="1" customHeight="1" x14ac:dyDescent="0.25">
      <c r="D133" s="469"/>
      <c r="E133" s="501" t="s">
        <v>974</v>
      </c>
      <c r="F133" s="363"/>
      <c r="G133" s="499" t="str">
        <f>VLOOKUP(E133,terms!$A$1:$J$24,6,FALSE)</f>
        <v>&lt;- hãy chọn "Lớn" đối với các trang trại qui mô lớn (đơn lẻ và trong nhóm) và các trang trại qui mô nhỏ được chứng nhận đơn lẻ</v>
      </c>
    </row>
    <row r="134" spans="4:7" ht="75.75" hidden="1" thickBot="1" x14ac:dyDescent="0.3">
      <c r="E134" s="502" t="str">
        <f>CONCATENATE(terms!A21," &lt;- ", terms!A23)</f>
        <v>Mitigation measure 
("low, medium, high risk" refer to the Rainforest Alliance Risk Maps for Child Labor and Forced Labor applicable to your country and product) &lt;- For the countries or crops not included yet in the risk maps, please select the appropriate mitigation measures based on the identified risks.</v>
      </c>
      <c r="F134" s="487"/>
      <c r="G134" s="500" t="str">
        <f>CONCATENATE(G131," &lt;- ",G132)</f>
        <v>Giải pháp giảm nhẹ ("rủi ro thấp, trung bình, cao" đề cập đến Bản đồ Rủi ro của Rainforest Alliance đối với vấn đề Lao động Trẻ em và Lao động Cưỡng bức có thể áp dụng đối với quốc gia và sản phẩm của bạn)  &lt;- Đối với các nước hay các loại cây trồng chưa có trong bản đồ rủi ro, vui lòng chọn biện pháp giảm thiểu rủi ro thích hợp dựa trên những rủi ro đã xác định.</v>
      </c>
    </row>
    <row r="135" spans="4:7" x14ac:dyDescent="0.25">
      <c r="E135" s="453"/>
      <c r="G135" s="453"/>
    </row>
  </sheetData>
  <sheetProtection algorithmName="SHA-512" hashValue="SnoB9xtpBYVoQLUSEtqYsFpHQAJr3/iU+XDPXd+cEj2GXIXpuvqkPesbOdk1PObNQNBV5ML8FL6qBYejeRy7Gw==" saltValue="Dp9QmLiMyarhChimNhp+2A==" spinCount="100000" sheet="1" formatColumns="0" formatRows="0"/>
  <mergeCells count="13">
    <mergeCell ref="B7:G7"/>
    <mergeCell ref="B13:B17"/>
    <mergeCell ref="B21:B23"/>
    <mergeCell ref="B29:B31"/>
    <mergeCell ref="B34:B37"/>
    <mergeCell ref="B97:B106"/>
    <mergeCell ref="B76:B80"/>
    <mergeCell ref="B83:B88"/>
    <mergeCell ref="B91:B94"/>
    <mergeCell ref="B26:G26"/>
    <mergeCell ref="B39:G39"/>
    <mergeCell ref="B73:G73"/>
    <mergeCell ref="B62:B66"/>
  </mergeCells>
  <dataValidations count="3">
    <dataValidation type="list" allowBlank="1" showInputMessage="1" showErrorMessage="1" sqref="B5" xr:uid="{095471AF-2980-4974-9250-CC5A071C79DF}">
      <formula1>$B$113:$B$114</formula1>
    </dataValidation>
    <dataValidation type="list" allowBlank="1" showInputMessage="1" showErrorMessage="1" sqref="F85:F88 F10 F36:F37 F34 F91:F94 F46:F59 F76:F80 F62:F63 F70 F42 F65:F66 F29:F31 F13:F17" xr:uid="{2ED626D9-E3A0-4EFC-B59F-CC6385347409}">
      <formula1>$B$118:$B$120</formula1>
    </dataValidation>
    <dataValidation type="list" allowBlank="1" showInputMessage="1" showErrorMessage="1" sqref="F21:F23 F83:F84 F64 F35" xr:uid="{1546B796-F723-49D2-A45E-172DE0A39650}">
      <formula1>$B$121:$B$123</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EC2BC-0542-4E15-A970-EECB67FB519E}">
  <sheetPr codeName="Sheet11">
    <tabColor rgb="FF00B050"/>
  </sheetPr>
  <dimension ref="A1:L131"/>
  <sheetViews>
    <sheetView topLeftCell="C1" zoomScale="85" zoomScaleNormal="85" workbookViewId="0">
      <pane ySplit="1" topLeftCell="A2" activePane="bottomLeft" state="frozen"/>
      <selection pane="bottomLeft" activeCell="J3" sqref="J3"/>
    </sheetView>
  </sheetViews>
  <sheetFormatPr defaultColWidth="9.140625" defaultRowHeight="15" x14ac:dyDescent="0.25"/>
  <cols>
    <col min="1" max="1" width="12.85546875" style="331" customWidth="1"/>
    <col min="2" max="2" width="19.7109375" customWidth="1"/>
    <col min="3" max="3" width="22.7109375" customWidth="1"/>
    <col min="4" max="4" width="18.140625" customWidth="1"/>
    <col min="5" max="6" width="27" style="323" customWidth="1"/>
    <col min="7" max="7" width="32.7109375" customWidth="1"/>
    <col min="8" max="8" width="14.85546875" bestFit="1" customWidth="1"/>
    <col min="9" max="10" width="18.28515625" customWidth="1"/>
    <col min="11" max="11" width="85" customWidth="1"/>
    <col min="12" max="12" width="32.140625" bestFit="1" customWidth="1"/>
  </cols>
  <sheetData>
    <row r="1" spans="1:12" ht="63" x14ac:dyDescent="0.25">
      <c r="A1" s="329" t="s">
        <v>982</v>
      </c>
      <c r="B1" s="518" t="s">
        <v>983</v>
      </c>
      <c r="C1" s="519" t="s">
        <v>984</v>
      </c>
      <c r="D1" s="520" t="s">
        <v>985</v>
      </c>
      <c r="E1" s="321" t="s">
        <v>986</v>
      </c>
      <c r="F1" s="337" t="s">
        <v>760</v>
      </c>
      <c r="G1" s="337" t="s">
        <v>987</v>
      </c>
      <c r="H1" s="442" t="s">
        <v>988</v>
      </c>
      <c r="I1" s="442" t="s">
        <v>989</v>
      </c>
      <c r="J1" s="521" t="s">
        <v>761</v>
      </c>
      <c r="K1" s="443" t="s">
        <v>990</v>
      </c>
      <c r="L1" s="109"/>
    </row>
    <row r="2" spans="1:12" ht="15.75" x14ac:dyDescent="0.25">
      <c r="A2" s="330"/>
      <c r="B2" s="302" t="s">
        <v>991</v>
      </c>
      <c r="C2" s="522"/>
      <c r="D2" s="523"/>
      <c r="E2" s="322"/>
      <c r="F2" s="322"/>
      <c r="G2" s="299"/>
      <c r="H2" s="299"/>
      <c r="I2" s="299"/>
      <c r="J2" s="302"/>
      <c r="K2" s="308"/>
      <c r="L2" s="109"/>
    </row>
    <row r="3" spans="1:12" ht="140.25" customHeight="1" x14ac:dyDescent="0.25">
      <c r="A3" s="352">
        <v>1</v>
      </c>
      <c r="B3" s="313" t="s">
        <v>992</v>
      </c>
      <c r="C3" s="304" t="s">
        <v>993</v>
      </c>
      <c r="D3" s="303"/>
      <c r="E3" s="338" t="s">
        <v>994</v>
      </c>
      <c r="F3" s="338" t="str">
        <f t="shared" ref="F3:F34" si="0">CONCATENATE(B3,A3,C3)</f>
        <v>1.2.10 Khu trang trại1Chứng nhận nhóm</v>
      </c>
      <c r="G3" s="340" t="s">
        <v>995</v>
      </c>
      <c r="H3" s="300" t="s">
        <v>865</v>
      </c>
      <c r="I3" s="300" t="s">
        <v>997</v>
      </c>
      <c r="J3" s="524" t="str">
        <f t="shared" ref="J3:J34" si="1">(RIGHT(CONCATENATE(G3,H3),250))</f>
        <v>Bạn có mong đợi địa điểm sản xuất của các thành viên trong nhóm sẽ thay đổi hoặc mở rộng không?Không</v>
      </c>
      <c r="K3" s="309" t="s">
        <v>998</v>
      </c>
      <c r="L3" s="109"/>
    </row>
    <row r="4" spans="1:12" ht="91.15" customHeight="1" x14ac:dyDescent="0.25">
      <c r="A4" s="352">
        <v>1</v>
      </c>
      <c r="B4" s="313" t="s">
        <v>992</v>
      </c>
      <c r="C4" s="304" t="s">
        <v>993</v>
      </c>
      <c r="D4" s="525"/>
      <c r="E4" s="304"/>
      <c r="F4" s="444" t="str">
        <f t="shared" si="0"/>
        <v>1.2.10 Khu trang trại1Chứng nhận nhóm</v>
      </c>
      <c r="G4" s="340" t="s">
        <v>995</v>
      </c>
      <c r="H4" s="301" t="s">
        <v>872</v>
      </c>
      <c r="I4" s="526" t="s">
        <v>997</v>
      </c>
      <c r="J4" s="524" t="str">
        <f t="shared" si="1"/>
        <v>Bạn có mong đợi địa điểm sản xuất của các thành viên trong nhóm sẽ thay đổi hoặc mở rộng không?Có</v>
      </c>
      <c r="K4" s="310" t="s">
        <v>1000</v>
      </c>
      <c r="L4" s="109"/>
    </row>
    <row r="5" spans="1:12" ht="51" x14ac:dyDescent="0.25">
      <c r="A5" s="352">
        <v>1</v>
      </c>
      <c r="B5" s="313" t="s">
        <v>992</v>
      </c>
      <c r="C5" s="304" t="s">
        <v>844</v>
      </c>
      <c r="D5" s="525"/>
      <c r="E5" s="304"/>
      <c r="F5" s="444" t="str">
        <f t="shared" si="0"/>
        <v>1.2.10 Khu trang trại1Lớn</v>
      </c>
      <c r="G5" s="340" t="s">
        <v>1001</v>
      </c>
      <c r="H5" s="300" t="s">
        <v>865</v>
      </c>
      <c r="I5" s="300" t="s">
        <v>997</v>
      </c>
      <c r="J5" s="524" t="str">
        <f t="shared" si="1"/>
        <v>Các địa điểm sản xuất đang chuyển dịch hay mở rộng?Không</v>
      </c>
      <c r="K5" s="309" t="s">
        <v>998</v>
      </c>
      <c r="L5" s="109"/>
    </row>
    <row r="6" spans="1:12" ht="56.65" customHeight="1" x14ac:dyDescent="0.25">
      <c r="A6" s="352">
        <v>1</v>
      </c>
      <c r="B6" s="313" t="s">
        <v>992</v>
      </c>
      <c r="C6" s="304" t="s">
        <v>844</v>
      </c>
      <c r="D6" s="525"/>
      <c r="E6" s="304"/>
      <c r="F6" s="444" t="str">
        <f t="shared" si="0"/>
        <v>1.2.10 Khu trang trại1Lớn</v>
      </c>
      <c r="G6" s="340" t="s">
        <v>1001</v>
      </c>
      <c r="H6" s="301" t="s">
        <v>872</v>
      </c>
      <c r="I6" s="526" t="s">
        <v>997</v>
      </c>
      <c r="J6" s="524" t="str">
        <f t="shared" si="1"/>
        <v>Các địa điểm sản xuất đang chuyển dịch hay mở rộng?Có</v>
      </c>
      <c r="K6" s="310" t="s">
        <v>1002</v>
      </c>
      <c r="L6" s="109"/>
    </row>
    <row r="7" spans="1:12" ht="195.75" customHeight="1" x14ac:dyDescent="0.25">
      <c r="A7" s="343">
        <v>2</v>
      </c>
      <c r="B7" s="346" t="s">
        <v>1261</v>
      </c>
      <c r="C7" s="325" t="s">
        <v>993</v>
      </c>
      <c r="D7" s="326"/>
      <c r="E7" s="515" t="s">
        <v>1005</v>
      </c>
      <c r="F7" s="338" t="str">
        <f t="shared" si="0"/>
        <v>2.1 Truy nguyên sản phẩm 2Chứng nhận nhóm</v>
      </c>
      <c r="G7" s="515" t="s">
        <v>1003</v>
      </c>
      <c r="H7" s="340" t="s">
        <v>872</v>
      </c>
      <c r="I7" s="515" t="s">
        <v>997</v>
      </c>
      <c r="J7" s="524" t="str">
        <f t="shared" si="1"/>
        <v>Bạn có đang sử dụng hoặc sẽ sử dụng hay hợp tác với các đơn vị trung gian và/hoặc nhà thầu phụ* trong chuỗi cung ứng của mình không?Có</v>
      </c>
      <c r="K7" s="313" t="s">
        <v>1004</v>
      </c>
      <c r="L7" s="109"/>
    </row>
    <row r="8" spans="1:12" ht="99" customHeight="1" x14ac:dyDescent="0.25">
      <c r="A8" s="343">
        <v>2</v>
      </c>
      <c r="B8" s="346" t="s">
        <v>1261</v>
      </c>
      <c r="C8" s="325" t="s">
        <v>993</v>
      </c>
      <c r="D8" s="326"/>
      <c r="E8" s="515" t="s">
        <v>1005</v>
      </c>
      <c r="F8" s="338" t="str">
        <f t="shared" si="0"/>
        <v>2.1 Truy nguyên sản phẩm 2Chứng nhận nhóm</v>
      </c>
      <c r="G8" s="515" t="s">
        <v>1003</v>
      </c>
      <c r="H8" s="340" t="s">
        <v>865</v>
      </c>
      <c r="I8" s="346" t="s">
        <v>997</v>
      </c>
      <c r="J8" s="524" t="str">
        <f t="shared" si="1"/>
        <v>Bạn có đang sử dụng hoặc sẽ sử dụng hay hợp tác với các đơn vị trung gian và/hoặc nhà thầu phụ* trong chuỗi cung ứng của mình không?Không</v>
      </c>
      <c r="K8" s="514" t="s">
        <v>1006</v>
      </c>
      <c r="L8" s="109"/>
    </row>
    <row r="9" spans="1:12" ht="114.75" x14ac:dyDescent="0.25">
      <c r="A9" s="343">
        <v>2</v>
      </c>
      <c r="B9" s="346" t="s">
        <v>1261</v>
      </c>
      <c r="C9" s="304" t="s">
        <v>844</v>
      </c>
      <c r="D9" s="326"/>
      <c r="E9" s="515" t="s">
        <v>1007</v>
      </c>
      <c r="F9" s="338" t="str">
        <f t="shared" si="0"/>
        <v>2.1 Truy nguyên sản phẩm 2Lớn</v>
      </c>
      <c r="G9" s="515" t="s">
        <v>1008</v>
      </c>
      <c r="H9" s="340" t="s">
        <v>872</v>
      </c>
      <c r="I9" s="346" t="s">
        <v>997</v>
      </c>
      <c r="J9" s="524" t="str">
        <f t="shared" si="1"/>
        <v>Bạn có đang sử dụng hoặc sẽ sử dụng hay hợp tác với các nhà thầu phụ * trong chuỗi cung ứng của mình không?Có</v>
      </c>
      <c r="K9" s="527" t="s">
        <v>1009</v>
      </c>
      <c r="L9" s="109"/>
    </row>
    <row r="10" spans="1:12" ht="84.95" customHeight="1" x14ac:dyDescent="0.25">
      <c r="A10" s="343">
        <v>2</v>
      </c>
      <c r="B10" s="346" t="s">
        <v>1261</v>
      </c>
      <c r="C10" s="304" t="s">
        <v>844</v>
      </c>
      <c r="D10" s="344"/>
      <c r="E10" s="515" t="s">
        <v>1007</v>
      </c>
      <c r="F10" s="338" t="str">
        <f t="shared" si="0"/>
        <v>2.1 Truy nguyên sản phẩm 2Lớn</v>
      </c>
      <c r="G10" s="515" t="s">
        <v>1008</v>
      </c>
      <c r="H10" s="345" t="s">
        <v>865</v>
      </c>
      <c r="I10" s="445" t="s">
        <v>997</v>
      </c>
      <c r="J10" s="524" t="str">
        <f t="shared" si="1"/>
        <v>Bạn có đang sử dụng hoặc sẽ sử dụng hay hợp tác với các nhà thầu phụ * trong chuỗi cung ứng của mình không?Không</v>
      </c>
      <c r="K10" s="527" t="s">
        <v>1010</v>
      </c>
      <c r="L10" s="109"/>
    </row>
    <row r="11" spans="1:12" ht="101.65" customHeight="1" x14ac:dyDescent="0.25">
      <c r="A11" s="343">
        <v>3</v>
      </c>
      <c r="B11" s="346" t="s">
        <v>1261</v>
      </c>
      <c r="C11" s="325" t="s">
        <v>993</v>
      </c>
      <c r="D11" s="326"/>
      <c r="E11" s="515" t="s">
        <v>1011</v>
      </c>
      <c r="F11" s="338" t="str">
        <f t="shared" si="0"/>
        <v>2.1 Truy nguyên sản phẩm 3Chứng nhận nhóm</v>
      </c>
      <c r="G11" s="338" t="s">
        <v>1012</v>
      </c>
      <c r="H11" s="340" t="s">
        <v>872</v>
      </c>
      <c r="I11" s="515" t="s">
        <v>997</v>
      </c>
      <c r="J11" s="524" t="str">
        <f t="shared" si="1"/>
        <v>Bạn có nghĩ là nông dân gặp khó khăn trong việc lưu giữ hồ sơ (truy xuất nguồn gốc) không?Có</v>
      </c>
      <c r="K11" s="313" t="s">
        <v>1013</v>
      </c>
      <c r="L11" s="109"/>
    </row>
    <row r="12" spans="1:12" ht="63.75" x14ac:dyDescent="0.25">
      <c r="A12" s="343">
        <v>3</v>
      </c>
      <c r="B12" s="346" t="s">
        <v>1261</v>
      </c>
      <c r="C12" s="92" t="s">
        <v>993</v>
      </c>
      <c r="D12" s="528"/>
      <c r="E12" s="515" t="s">
        <v>1011</v>
      </c>
      <c r="F12" s="338" t="str">
        <f t="shared" si="0"/>
        <v>2.1 Truy nguyên sản phẩm 3Chứng nhận nhóm</v>
      </c>
      <c r="G12" s="338" t="s">
        <v>1012</v>
      </c>
      <c r="H12" s="301" t="s">
        <v>865</v>
      </c>
      <c r="I12" s="180" t="s">
        <v>997</v>
      </c>
      <c r="J12" s="524" t="str">
        <f t="shared" si="1"/>
        <v>Bạn có nghĩ là nông dân gặp khó khăn trong việc lưu giữ hồ sơ (truy xuất nguồn gốc) không?Không</v>
      </c>
      <c r="K12" s="314" t="s">
        <v>998</v>
      </c>
      <c r="L12" s="109"/>
    </row>
    <row r="13" spans="1:12" ht="137.25" customHeight="1" x14ac:dyDescent="0.25">
      <c r="A13" s="343">
        <v>4</v>
      </c>
      <c r="B13" s="346" t="s">
        <v>1261</v>
      </c>
      <c r="C13" s="92" t="s">
        <v>993</v>
      </c>
      <c r="D13" s="528"/>
      <c r="E13" s="515" t="s">
        <v>1014</v>
      </c>
      <c r="F13" s="338" t="str">
        <f t="shared" si="0"/>
        <v>2.1 Truy nguyên sản phẩm 4Chứng nhận nhóm</v>
      </c>
      <c r="G13" s="338" t="s">
        <v>1015</v>
      </c>
      <c r="H13" s="301" t="s">
        <v>872</v>
      </c>
      <c r="I13" s="180" t="s">
        <v>997</v>
      </c>
      <c r="J13" s="524" t="str">
        <f t="shared" si="1"/>
        <v>Bạn/ban quản lý hiện đang và sẽ chỉ xử lý sản phẩm được chứng nhận của Rainforest Alliance và/hoặc chỉ mua từ các nhà sản xuất được chứng nhận của Rainforest Alliance phải không?Có</v>
      </c>
      <c r="K13" s="314" t="s">
        <v>1016</v>
      </c>
      <c r="L13" s="109"/>
    </row>
    <row r="14" spans="1:12" ht="140.25" x14ac:dyDescent="0.25">
      <c r="A14" s="343">
        <v>4</v>
      </c>
      <c r="B14" s="346" t="s">
        <v>1261</v>
      </c>
      <c r="C14" s="92" t="s">
        <v>993</v>
      </c>
      <c r="D14" s="326"/>
      <c r="E14" s="517" t="s">
        <v>1014</v>
      </c>
      <c r="F14" s="338" t="str">
        <f t="shared" si="0"/>
        <v>2.1 Truy nguyên sản phẩm 4Chứng nhận nhóm</v>
      </c>
      <c r="G14" s="560" t="s">
        <v>1015</v>
      </c>
      <c r="H14" s="301" t="s">
        <v>865</v>
      </c>
      <c r="I14" s="515" t="s">
        <v>997</v>
      </c>
      <c r="J14" s="524" t="str">
        <f t="shared" si="1"/>
        <v>Bạn/ban quản lý hiện đang và sẽ chỉ xử lý sản phẩm được chứng nhận của Rainforest Alliance và/hoặc chỉ mua từ các nhà sản xuất được chứng nhận của Rainforest Alliance phải không?Không</v>
      </c>
      <c r="K14" s="313" t="s">
        <v>1017</v>
      </c>
      <c r="L14" s="109"/>
    </row>
    <row r="15" spans="1:12" ht="104.25" customHeight="1" x14ac:dyDescent="0.25">
      <c r="A15" s="343">
        <v>5</v>
      </c>
      <c r="B15" s="346" t="s">
        <v>1261</v>
      </c>
      <c r="C15" s="325" t="s">
        <v>993</v>
      </c>
      <c r="D15" s="326"/>
      <c r="E15" s="515" t="s">
        <v>1018</v>
      </c>
      <c r="F15" s="338" t="str">
        <f t="shared" si="0"/>
        <v>2.1 Truy nguyên sản phẩm 5Chứng nhận nhóm</v>
      </c>
      <c r="G15" s="515" t="s">
        <v>1019</v>
      </c>
      <c r="H15" s="340" t="s">
        <v>872</v>
      </c>
      <c r="I15" s="515" t="s">
        <v>997</v>
      </c>
      <c r="J15" s="524" t="str">
        <f t="shared" si="1"/>
        <v>Các thành viên trong nhóm có quyền tiếp cận các kênh thị trường/những người mua khác nhau cho sản phẩm được chứng nhận của họ không?Có</v>
      </c>
      <c r="K15" s="313" t="s">
        <v>1020</v>
      </c>
      <c r="L15" s="109"/>
    </row>
    <row r="16" spans="1:12" ht="102" x14ac:dyDescent="0.25">
      <c r="A16" s="343">
        <v>5</v>
      </c>
      <c r="B16" s="346" t="s">
        <v>1261</v>
      </c>
      <c r="C16" s="92" t="s">
        <v>993</v>
      </c>
      <c r="D16" s="528"/>
      <c r="E16" s="515" t="s">
        <v>1018</v>
      </c>
      <c r="F16" s="338" t="str">
        <f t="shared" si="0"/>
        <v>2.1 Truy nguyên sản phẩm 5Chứng nhận nhóm</v>
      </c>
      <c r="G16" s="515" t="s">
        <v>1019</v>
      </c>
      <c r="H16" s="301" t="s">
        <v>865</v>
      </c>
      <c r="I16" s="180" t="s">
        <v>997</v>
      </c>
      <c r="J16" s="524" t="str">
        <f t="shared" si="1"/>
        <v>Các thành viên trong nhóm có quyền tiếp cận các kênh thị trường/những người mua khác nhau cho sản phẩm được chứng nhận của họ không?Không</v>
      </c>
      <c r="K16" s="314" t="s">
        <v>998</v>
      </c>
      <c r="L16" s="109"/>
    </row>
    <row r="17" spans="1:12" ht="113.1" customHeight="1" x14ac:dyDescent="0.25">
      <c r="A17" s="343">
        <v>6</v>
      </c>
      <c r="B17" s="346" t="s">
        <v>1261</v>
      </c>
      <c r="C17" s="92" t="s">
        <v>993</v>
      </c>
      <c r="D17" s="326"/>
      <c r="E17" s="515" t="s">
        <v>1021</v>
      </c>
      <c r="F17" s="338" t="str">
        <f t="shared" si="0"/>
        <v>2.1 Truy nguyên sản phẩm 6Chứng nhận nhóm</v>
      </c>
      <c r="G17" s="515" t="s">
        <v>1022</v>
      </c>
      <c r="H17" s="340" t="s">
        <v>872</v>
      </c>
      <c r="I17" s="515" t="s">
        <v>997</v>
      </c>
      <c r="J17" s="524" t="str">
        <f t="shared" si="1"/>
        <v>Các thành viên trong nhóm có thường dựa vào người điều hành trang trại để quản lý trang trại của họ không?Có</v>
      </c>
      <c r="K17" s="313" t="s">
        <v>1023</v>
      </c>
      <c r="L17" s="109"/>
    </row>
    <row r="18" spans="1:12" ht="76.5" x14ac:dyDescent="0.25">
      <c r="A18" s="343">
        <v>6</v>
      </c>
      <c r="B18" s="346" t="s">
        <v>1261</v>
      </c>
      <c r="C18" s="92" t="s">
        <v>993</v>
      </c>
      <c r="D18" s="528"/>
      <c r="E18" s="515" t="s">
        <v>1021</v>
      </c>
      <c r="F18" s="338" t="str">
        <f t="shared" si="0"/>
        <v>2.1 Truy nguyên sản phẩm 6Chứng nhận nhóm</v>
      </c>
      <c r="G18" s="515" t="s">
        <v>1022</v>
      </c>
      <c r="H18" s="301" t="s">
        <v>872</v>
      </c>
      <c r="I18" s="180" t="s">
        <v>997</v>
      </c>
      <c r="J18" s="524" t="str">
        <f t="shared" si="1"/>
        <v>Các thành viên trong nhóm có thường dựa vào người điều hành trang trại để quản lý trang trại của họ không?Có</v>
      </c>
      <c r="K18" s="314" t="s">
        <v>998</v>
      </c>
      <c r="L18" s="109"/>
    </row>
    <row r="19" spans="1:12" ht="114.75" x14ac:dyDescent="0.25">
      <c r="A19" s="343">
        <v>7</v>
      </c>
      <c r="B19" s="346" t="s">
        <v>1024</v>
      </c>
      <c r="C19" s="92" t="s">
        <v>993</v>
      </c>
      <c r="D19" s="528"/>
      <c r="E19" s="515" t="s">
        <v>1025</v>
      </c>
      <c r="F19" s="338" t="str">
        <f t="shared" si="0"/>
        <v>Năng suất và lợi nhuận, liên quan đến: 2.1.2 sản lượng thu hoạch; 1.3.6 đầu vào và kỹ năng tài chính; 1.3.7 đa dạng hóa; 3.1. chi phí sản xuất và thu nhập cơ bản 7Chứng nhận nhóm</v>
      </c>
      <c r="G19" s="515" t="s">
        <v>1026</v>
      </c>
      <c r="H19" s="180" t="s">
        <v>872</v>
      </c>
      <c r="I19" s="180" t="s">
        <v>997</v>
      </c>
      <c r="J19" s="524" t="str">
        <f t="shared" si="1"/>
        <v>Năng suất trung bình của cây trồng được chứng nhận của các thành viên trong nhóm có bằng hoặc cao hơn mức năng suất tối ưu trong khu vực của bạn không?Có</v>
      </c>
      <c r="K19" s="314" t="s">
        <v>998</v>
      </c>
      <c r="L19" s="109"/>
    </row>
    <row r="20" spans="1:12" ht="127.5" x14ac:dyDescent="0.25">
      <c r="A20" s="343">
        <v>7</v>
      </c>
      <c r="B20" s="346" t="s">
        <v>1024</v>
      </c>
      <c r="C20" s="92" t="s">
        <v>993</v>
      </c>
      <c r="D20" s="326"/>
      <c r="E20" s="515" t="s">
        <v>1025</v>
      </c>
      <c r="F20" s="338" t="str">
        <f t="shared" si="0"/>
        <v>Năng suất và lợi nhuận, liên quan đến: 2.1.2 sản lượng thu hoạch; 1.3.6 đầu vào và kỹ năng tài chính; 1.3.7 đa dạng hóa; 3.1. chi phí sản xuất và thu nhập cơ bản 7Chứng nhận nhóm</v>
      </c>
      <c r="G20" s="517" t="s">
        <v>1026</v>
      </c>
      <c r="H20" s="515" t="s">
        <v>1260</v>
      </c>
      <c r="I20" s="346" t="s">
        <v>997</v>
      </c>
      <c r="J20" s="524" t="str">
        <f t="shared" si="1"/>
        <v>Năng suất trung bình của cây trồng được chứng nhận của các thành viên trong nhóm có bằng hoặc cao hơn mức năng suất tối ưu trong khu vực của bạn không?Không/Không biết</v>
      </c>
      <c r="K20" s="527" t="s">
        <v>1027</v>
      </c>
      <c r="L20" s="109"/>
    </row>
    <row r="21" spans="1:12" ht="102" x14ac:dyDescent="0.25">
      <c r="A21" s="352">
        <v>8</v>
      </c>
      <c r="B21" s="346" t="s">
        <v>1024</v>
      </c>
      <c r="C21" s="92" t="s">
        <v>993</v>
      </c>
      <c r="D21" s="528"/>
      <c r="E21" s="180" t="s">
        <v>1028</v>
      </c>
      <c r="F21" s="338" t="str">
        <f t="shared" si="0"/>
        <v>Năng suất và lợi nhuận, liên quan đến: 2.1.2 sản lượng thu hoạch; 1.3.6 đầu vào và kỹ năng tài chính; 1.3.7 đa dạng hóa; 3.1. chi phí sản xuất và thu nhập cơ bản 8Chứng nhận nhóm</v>
      </c>
      <c r="G21" s="338" t="s">
        <v>1029</v>
      </c>
      <c r="H21" s="180" t="s">
        <v>872</v>
      </c>
      <c r="I21" s="180" t="s">
        <v>997</v>
      </c>
      <c r="J21" s="524" t="str">
        <f t="shared" si="1"/>
        <v>Tất cả các thành viên trong nhóm có được tiếp cận tài chính, đầu vào nông nghiệp và kiến thức đầy đủ để tối ưu hóa năng suất không?Có</v>
      </c>
      <c r="K21" s="314" t="s">
        <v>998</v>
      </c>
      <c r="L21" s="109"/>
    </row>
    <row r="22" spans="1:12" ht="103.9" customHeight="1" x14ac:dyDescent="0.25">
      <c r="A22" s="352">
        <v>8</v>
      </c>
      <c r="B22" s="346" t="s">
        <v>1024</v>
      </c>
      <c r="C22" s="92" t="s">
        <v>993</v>
      </c>
      <c r="D22" s="326"/>
      <c r="E22" s="180" t="s">
        <v>1028</v>
      </c>
      <c r="F22" s="338" t="str">
        <f t="shared" si="0"/>
        <v>Năng suất và lợi nhuận, liên quan đến: 2.1.2 sản lượng thu hoạch; 1.3.6 đầu vào và kỹ năng tài chính; 1.3.7 đa dạng hóa; 3.1. chi phí sản xuất và thu nhập cơ bản 8Chứng nhận nhóm</v>
      </c>
      <c r="G22" s="560" t="s">
        <v>1029</v>
      </c>
      <c r="H22" s="517" t="s">
        <v>1260</v>
      </c>
      <c r="I22" s="515" t="s">
        <v>997</v>
      </c>
      <c r="J22" s="524" t="str">
        <f t="shared" si="1"/>
        <v>Tất cả các thành viên trong nhóm có được tiếp cận tài chính, đầu vào nông nghiệp và kiến thức đầy đủ để tối ưu hóa năng suất không?Không/Không biết</v>
      </c>
      <c r="K22" s="313" t="s">
        <v>1295</v>
      </c>
      <c r="L22" s="109"/>
    </row>
    <row r="23" spans="1:12" ht="102" x14ac:dyDescent="0.25">
      <c r="A23" s="352">
        <v>9</v>
      </c>
      <c r="B23" s="346" t="s">
        <v>1024</v>
      </c>
      <c r="C23" s="92" t="s">
        <v>993</v>
      </c>
      <c r="D23" s="528"/>
      <c r="E23" s="515" t="s">
        <v>1030</v>
      </c>
      <c r="F23" s="338" t="str">
        <f t="shared" si="0"/>
        <v>Năng suất và lợi nhuận, liên quan đến: 2.1.2 sản lượng thu hoạch; 1.3.6 đầu vào và kỹ năng tài chính; 1.3.7 đa dạng hóa; 3.1. chi phí sản xuất và thu nhập cơ bản 9Chứng nhận nhóm</v>
      </c>
      <c r="G23" s="515" t="s">
        <v>1031</v>
      </c>
      <c r="H23" s="180" t="s">
        <v>872</v>
      </c>
      <c r="I23" s="180" t="s">
        <v>997</v>
      </c>
      <c r="J23" s="524" t="str">
        <f t="shared" si="1"/>
        <v>Tất cả các thành viên trong nhóm có kiếm được thu nhập cơ bản/đủ sống nhờ sản xuất cây trồng được chứng nhận không?Có</v>
      </c>
      <c r="K23" s="314" t="s">
        <v>998</v>
      </c>
      <c r="L23" s="109"/>
    </row>
    <row r="24" spans="1:12" ht="196.5" customHeight="1" x14ac:dyDescent="0.25">
      <c r="A24" s="352">
        <v>9</v>
      </c>
      <c r="B24" s="346" t="s">
        <v>1024</v>
      </c>
      <c r="C24" s="92" t="s">
        <v>993</v>
      </c>
      <c r="D24" s="326"/>
      <c r="E24" s="517" t="s">
        <v>1030</v>
      </c>
      <c r="F24" s="338" t="str">
        <f t="shared" si="0"/>
        <v>Năng suất và lợi nhuận, liên quan đến: 2.1.2 sản lượng thu hoạch; 1.3.6 đầu vào và kỹ năng tài chính; 1.3.7 đa dạng hóa; 3.1. chi phí sản xuất và thu nhập cơ bản 9Chứng nhận nhóm</v>
      </c>
      <c r="G24" s="517" t="s">
        <v>1031</v>
      </c>
      <c r="H24" s="517" t="s">
        <v>1260</v>
      </c>
      <c r="I24" s="515" t="s">
        <v>997</v>
      </c>
      <c r="J24" s="524" t="str">
        <f t="shared" si="1"/>
        <v>Tất cả các thành viên trong nhóm có kiếm được thu nhập cơ bản/đủ sống nhờ sản xuất cây trồng được chứng nhận không?Không/Không biết</v>
      </c>
      <c r="K24" s="346" t="s">
        <v>1294</v>
      </c>
      <c r="L24" s="109"/>
    </row>
    <row r="25" spans="1:12" ht="15.75" x14ac:dyDescent="0.25">
      <c r="A25" s="330"/>
      <c r="B25" s="302" t="s">
        <v>1032</v>
      </c>
      <c r="C25" s="522"/>
      <c r="D25" s="523"/>
      <c r="E25" s="299"/>
      <c r="F25" s="338" t="str">
        <f t="shared" si="0"/>
        <v>Thực hành canh tác</v>
      </c>
      <c r="G25" s="299"/>
      <c r="H25" s="299"/>
      <c r="I25" s="299"/>
      <c r="J25" s="524" t="str">
        <f t="shared" si="1"/>
        <v/>
      </c>
      <c r="K25" s="308"/>
      <c r="L25" s="109"/>
    </row>
    <row r="26" spans="1:12" ht="217.5" customHeight="1" x14ac:dyDescent="0.25">
      <c r="A26" s="343">
        <v>10</v>
      </c>
      <c r="B26" s="313" t="s">
        <v>1033</v>
      </c>
      <c r="C26" s="325" t="s">
        <v>993</v>
      </c>
      <c r="D26" s="326" t="s">
        <v>1034</v>
      </c>
      <c r="E26" s="338" t="s">
        <v>1035</v>
      </c>
      <c r="F26" s="338" t="str">
        <f t="shared" si="0"/>
        <v>4.6 Quản lý hóa chất nông nghiệp10Chứng nhận nhóm</v>
      </c>
      <c r="G26" s="338" t="s">
        <v>1036</v>
      </c>
      <c r="H26" s="301" t="s">
        <v>872</v>
      </c>
      <c r="I26" s="515" t="s">
        <v>997</v>
      </c>
      <c r="J26" s="524" t="str">
        <f t="shared" si="1"/>
        <v>Xem lại Danh sách các hóa chất nông nghiệp bị cấm của Rainforest Alliance:
Việc sử dụng một hoặc nhiều hóa chất nông nghiệp trong Danh sách Cấm của RA có phổ biến trong khu vực hay không? Có</v>
      </c>
      <c r="K26" s="345" t="s">
        <v>1037</v>
      </c>
      <c r="L26" s="109"/>
    </row>
    <row r="27" spans="1:12" ht="116.25" customHeight="1" x14ac:dyDescent="0.25">
      <c r="A27" s="343">
        <v>10</v>
      </c>
      <c r="B27" s="313" t="s">
        <v>1033</v>
      </c>
      <c r="C27" s="325" t="s">
        <v>993</v>
      </c>
      <c r="D27" s="326" t="s">
        <v>1034</v>
      </c>
      <c r="E27" s="338" t="s">
        <v>1035</v>
      </c>
      <c r="F27" s="338" t="str">
        <f t="shared" si="0"/>
        <v>4.6 Quản lý hóa chất nông nghiệp10Chứng nhận nhóm</v>
      </c>
      <c r="G27" s="560" t="s">
        <v>1036</v>
      </c>
      <c r="H27" s="300" t="s">
        <v>865</v>
      </c>
      <c r="I27" s="180" t="s">
        <v>997</v>
      </c>
      <c r="J27" s="524" t="str">
        <f t="shared" si="1"/>
        <v>Xem lại Danh sách các hóa chất nông nghiệp bị cấm của Rainforest Alliance:
Việc sử dụng một hoặc nhiều hóa chất nông nghiệp trong Danh sách Cấm của RA có phổ biến trong khu vực hay không? Không</v>
      </c>
      <c r="K27" s="314" t="s">
        <v>998</v>
      </c>
      <c r="L27" s="109"/>
    </row>
    <row r="28" spans="1:12" ht="172.9" customHeight="1" x14ac:dyDescent="0.25">
      <c r="A28" s="343">
        <v>10</v>
      </c>
      <c r="B28" s="313" t="s">
        <v>1033</v>
      </c>
      <c r="C28" s="348" t="s">
        <v>1038</v>
      </c>
      <c r="D28" s="326" t="s">
        <v>1034</v>
      </c>
      <c r="E28" s="338" t="s">
        <v>1035</v>
      </c>
      <c r="F28" s="338" t="str">
        <f t="shared" si="0"/>
        <v xml:space="preserve">4.6 Quản lý hóa chất nông nghiệp10Lớn </v>
      </c>
      <c r="G28" s="338" t="s">
        <v>1039</v>
      </c>
      <c r="H28" s="301" t="s">
        <v>872</v>
      </c>
      <c r="I28" s="515" t="s">
        <v>997</v>
      </c>
      <c r="J28" s="524" t="str">
        <f t="shared" si="1"/>
        <v>Xem lại Danh sách các hóa chất nông nghiệp bị cấm của RA:
bạn có sử dụng một hoặc nhiều hóa chất nông nghiệp trong Danh sách Cấm của RA trong trang trại không?Có</v>
      </c>
      <c r="K28" s="345" t="s">
        <v>1040</v>
      </c>
      <c r="L28" s="109"/>
    </row>
    <row r="29" spans="1:12" ht="140.25" x14ac:dyDescent="0.25">
      <c r="A29" s="343">
        <v>10</v>
      </c>
      <c r="B29" s="313" t="s">
        <v>1033</v>
      </c>
      <c r="C29" s="304" t="s">
        <v>844</v>
      </c>
      <c r="D29" s="326" t="s">
        <v>1034</v>
      </c>
      <c r="E29" s="338" t="s">
        <v>1035</v>
      </c>
      <c r="F29" s="338" t="str">
        <f t="shared" si="0"/>
        <v>4.6 Quản lý hóa chất nông nghiệp10Lớn</v>
      </c>
      <c r="G29" s="338" t="s">
        <v>1039</v>
      </c>
      <c r="H29" s="340" t="s">
        <v>865</v>
      </c>
      <c r="I29" s="180" t="s">
        <v>997</v>
      </c>
      <c r="J29" s="524" t="str">
        <f t="shared" si="1"/>
        <v>Xem lại Danh sách các hóa chất nông nghiệp bị cấm của RA:
bạn có sử dụng một hoặc nhiều hóa chất nông nghiệp trong Danh sách Cấm của RA trong trang trại không?Không</v>
      </c>
      <c r="K29" s="314" t="s">
        <v>998</v>
      </c>
      <c r="L29" s="109"/>
    </row>
    <row r="30" spans="1:12" ht="153" x14ac:dyDescent="0.25">
      <c r="A30" s="343">
        <v>11</v>
      </c>
      <c r="B30" s="313" t="s">
        <v>1033</v>
      </c>
      <c r="C30" s="325" t="s">
        <v>993</v>
      </c>
      <c r="D30" s="326" t="s">
        <v>1034</v>
      </c>
      <c r="E30" s="338" t="s">
        <v>1041</v>
      </c>
      <c r="F30" s="338" t="str">
        <f t="shared" si="0"/>
        <v>4.6 Quản lý hóa chất nông nghiệp11Chứng nhận nhóm</v>
      </c>
      <c r="G30" s="515" t="s">
        <v>1042</v>
      </c>
      <c r="H30" s="301" t="s">
        <v>872</v>
      </c>
      <c r="I30" s="180" t="s">
        <v>997</v>
      </c>
      <c r="J30" s="524" t="str">
        <f t="shared" si="1"/>
        <v>Có phải thông thường là người sản xuất ưu tiên thử các phương pháp kiểm soát sinh học, vật lý và các phương pháp kiểm soát không dùng hóa chất khác (IPM) để kiểm soát dịch hại trước khi sử dụng hóa chất nông nghiệp không?Có</v>
      </c>
      <c r="K30" s="314" t="s">
        <v>998</v>
      </c>
      <c r="L30" s="109"/>
    </row>
    <row r="31" spans="1:12" ht="152.44999999999999" customHeight="1" x14ac:dyDescent="0.25">
      <c r="A31" s="332">
        <v>11</v>
      </c>
      <c r="B31" s="313" t="s">
        <v>1033</v>
      </c>
      <c r="C31" s="325" t="s">
        <v>993</v>
      </c>
      <c r="D31" s="326" t="s">
        <v>1034</v>
      </c>
      <c r="E31" s="338" t="s">
        <v>1041</v>
      </c>
      <c r="F31" s="338" t="str">
        <f t="shared" si="0"/>
        <v>4.6 Quản lý hóa chất nông nghiệp11Chứng nhận nhóm</v>
      </c>
      <c r="G31" s="515" t="s">
        <v>1042</v>
      </c>
      <c r="H31" s="301" t="s">
        <v>865</v>
      </c>
      <c r="I31" s="515" t="s">
        <v>997</v>
      </c>
      <c r="J31" s="524" t="str">
        <f t="shared" si="1"/>
        <v>Có phải thông thường là người sản xuất ưu tiên thử các phương pháp kiểm soát sinh học, vật lý và các phương pháp kiểm soát không dùng hóa chất khác (IPM) để kiểm soát dịch hại trước khi sử dụng hóa chất nông nghiệp không?Không</v>
      </c>
      <c r="K31" s="311" t="s">
        <v>1043</v>
      </c>
      <c r="L31" s="109"/>
    </row>
    <row r="32" spans="1:12" ht="45.4" customHeight="1" x14ac:dyDescent="0.25">
      <c r="A32" s="332">
        <v>12</v>
      </c>
      <c r="B32" s="313" t="s">
        <v>1033</v>
      </c>
      <c r="C32" s="325" t="s">
        <v>993</v>
      </c>
      <c r="D32" s="326" t="s">
        <v>1034</v>
      </c>
      <c r="E32" s="300" t="s">
        <v>1044</v>
      </c>
      <c r="F32" s="338" t="str">
        <f t="shared" si="0"/>
        <v>4.6 Quản lý hóa chất nông nghiệp12Chứng nhận nhóm</v>
      </c>
      <c r="G32" s="515" t="s">
        <v>1045</v>
      </c>
      <c r="H32" s="340" t="s">
        <v>872</v>
      </c>
      <c r="I32" s="180" t="s">
        <v>997</v>
      </c>
      <c r="J32" s="524" t="str">
        <f t="shared" si="1"/>
        <v>Việc các thành viên trong nhóm và / hoặc công nhân của họ có sử dụng Thiết bị Bảo hộ Cá nhân (PPE) khi sử dụng hóa chất nông nghiệp có phổ biến không?Có</v>
      </c>
      <c r="K32" s="314" t="s">
        <v>998</v>
      </c>
      <c r="L32" s="109"/>
    </row>
    <row r="33" spans="1:12" ht="168.95" customHeight="1" x14ac:dyDescent="0.25">
      <c r="A33" s="332">
        <v>12</v>
      </c>
      <c r="B33" s="313" t="s">
        <v>1033</v>
      </c>
      <c r="C33" s="325" t="s">
        <v>993</v>
      </c>
      <c r="D33" s="326" t="s">
        <v>1034</v>
      </c>
      <c r="E33" s="338" t="s">
        <v>1044</v>
      </c>
      <c r="F33" s="338" t="str">
        <f t="shared" si="0"/>
        <v>4.6 Quản lý hóa chất nông nghiệp12Chứng nhận nhóm</v>
      </c>
      <c r="G33" s="515" t="s">
        <v>1045</v>
      </c>
      <c r="H33" s="340" t="s">
        <v>865</v>
      </c>
      <c r="I33" s="515" t="s">
        <v>997</v>
      </c>
      <c r="J33" s="524" t="str">
        <f t="shared" si="1"/>
        <v>Việc các thành viên trong nhóm và / hoặc công nhân của họ có sử dụng Thiết bị Bảo hộ Cá nhân (PPE) khi sử dụng hóa chất nông nghiệp có phổ biến không?Không</v>
      </c>
      <c r="K33" s="345" t="s">
        <v>1046</v>
      </c>
      <c r="L33" s="109"/>
    </row>
    <row r="34" spans="1:12" ht="51" customHeight="1" x14ac:dyDescent="0.25">
      <c r="A34" s="332">
        <v>12</v>
      </c>
      <c r="B34" s="313" t="s">
        <v>1033</v>
      </c>
      <c r="C34" s="304" t="s">
        <v>844</v>
      </c>
      <c r="D34" s="326" t="s">
        <v>1034</v>
      </c>
      <c r="E34" s="300" t="s">
        <v>1044</v>
      </c>
      <c r="F34" s="338" t="str">
        <f t="shared" si="0"/>
        <v>4.6 Quản lý hóa chất nông nghiệp12Lớn</v>
      </c>
      <c r="G34" s="515" t="s">
        <v>1047</v>
      </c>
      <c r="H34" s="301" t="s">
        <v>872</v>
      </c>
      <c r="I34" s="529" t="s">
        <v>997</v>
      </c>
      <c r="J34" s="524" t="str">
        <f t="shared" si="1"/>
        <v>Có phải tất cả công nhân phun hóa chất nông nghiệp đều sử dụng đúng Thiết bị Bảo hộ Cá nhân (PPE) khi họ sử dụng hóa chất nông nghiệp không?Có</v>
      </c>
      <c r="K34" s="314" t="s">
        <v>998</v>
      </c>
      <c r="L34" s="109"/>
    </row>
    <row r="35" spans="1:12" ht="218.25" customHeight="1" x14ac:dyDescent="0.25">
      <c r="A35" s="332">
        <v>12</v>
      </c>
      <c r="B35" s="313" t="s">
        <v>1033</v>
      </c>
      <c r="C35" s="348" t="s">
        <v>844</v>
      </c>
      <c r="D35" s="326" t="s">
        <v>1034</v>
      </c>
      <c r="E35" s="300" t="s">
        <v>1044</v>
      </c>
      <c r="F35" s="338" t="str">
        <f t="shared" ref="F35:F66" si="2">CONCATENATE(B35,A35,C35)</f>
        <v>4.6 Quản lý hóa chất nông nghiệp12Lớn</v>
      </c>
      <c r="G35" s="515" t="s">
        <v>1047</v>
      </c>
      <c r="H35" s="340" t="s">
        <v>865</v>
      </c>
      <c r="I35" s="446" t="s">
        <v>997</v>
      </c>
      <c r="J35" s="524" t="str">
        <f t="shared" ref="J35:J66" si="3">(RIGHT(CONCATENATE(G35,H35),250))</f>
        <v>Có phải tất cả công nhân phun hóa chất nông nghiệp đều sử dụng đúng Thiết bị Bảo hộ Cá nhân (PPE) khi họ sử dụng hóa chất nông nghiệp không?Không</v>
      </c>
      <c r="K35" s="345" t="s">
        <v>1048</v>
      </c>
      <c r="L35" s="109"/>
    </row>
    <row r="36" spans="1:12" ht="38.25" customHeight="1" x14ac:dyDescent="0.25">
      <c r="A36" s="352">
        <v>13</v>
      </c>
      <c r="B36" s="346" t="s">
        <v>1049</v>
      </c>
      <c r="C36" s="304" t="s">
        <v>997</v>
      </c>
      <c r="D36" s="303"/>
      <c r="E36" s="300" t="s">
        <v>1050</v>
      </c>
      <c r="F36" s="338" t="str">
        <f t="shared" si="2"/>
        <v xml:space="preserve">4.4 Độ phì của đất và bảo tồn của đất13Tất cả </v>
      </c>
      <c r="G36" s="338" t="s">
        <v>1051</v>
      </c>
      <c r="H36" s="301" t="s">
        <v>872</v>
      </c>
      <c r="I36" s="301" t="s">
        <v>997</v>
      </c>
      <c r="J36" s="524" t="str">
        <f t="shared" si="3"/>
        <v>Có khu vực nào có độ dốc trên 1m tăng lên 3m nằm trên diện tích&gt; 0,1ha không?Có</v>
      </c>
      <c r="K36" s="356" t="s">
        <v>1052</v>
      </c>
      <c r="L36" s="109"/>
    </row>
    <row r="37" spans="1:12" ht="63.75" x14ac:dyDescent="0.25">
      <c r="A37" s="447">
        <v>13</v>
      </c>
      <c r="B37" s="346" t="s">
        <v>1049</v>
      </c>
      <c r="C37" s="304" t="s">
        <v>997</v>
      </c>
      <c r="D37" s="303"/>
      <c r="E37" s="300" t="s">
        <v>1050</v>
      </c>
      <c r="F37" s="338" t="str">
        <f t="shared" si="2"/>
        <v xml:space="preserve">4.4 Độ phì của đất và bảo tồn của đất13Tất cả </v>
      </c>
      <c r="G37" s="560" t="s">
        <v>1051</v>
      </c>
      <c r="H37" s="180" t="s">
        <v>865</v>
      </c>
      <c r="I37" s="301" t="s">
        <v>997</v>
      </c>
      <c r="J37" s="524" t="str">
        <f t="shared" si="3"/>
        <v>Có khu vực nào có độ dốc trên 1m tăng lên 3m nằm trên diện tích&gt; 0,1ha không?Không</v>
      </c>
      <c r="K37" s="310" t="s">
        <v>1053</v>
      </c>
      <c r="L37" s="109"/>
    </row>
    <row r="38" spans="1:12" ht="38.25" customHeight="1" x14ac:dyDescent="0.25">
      <c r="A38" s="352">
        <v>14</v>
      </c>
      <c r="B38" s="313" t="s">
        <v>1049</v>
      </c>
      <c r="C38" s="304" t="s">
        <v>997</v>
      </c>
      <c r="D38" s="303"/>
      <c r="E38" s="300" t="s">
        <v>1054</v>
      </c>
      <c r="F38" s="338" t="str">
        <f t="shared" si="2"/>
        <v xml:space="preserve">4.4 Độ phì của đất và bảo tồn của đất14Tất cả </v>
      </c>
      <c r="G38" s="338" t="s">
        <v>1055</v>
      </c>
      <c r="H38" s="515" t="s">
        <v>872</v>
      </c>
      <c r="I38" s="301" t="s">
        <v>997</v>
      </c>
      <c r="J38" s="524" t="str">
        <f t="shared" si="3"/>
        <v>Có khu vực nào trong trang trại/trang trại của thành viên nhóm có nước đọng lâu ngày sau mưa không?Có</v>
      </c>
      <c r="K38" s="310" t="s">
        <v>1056</v>
      </c>
      <c r="L38" s="109"/>
    </row>
    <row r="39" spans="1:12" ht="89.25" x14ac:dyDescent="0.25">
      <c r="A39" s="352">
        <v>14</v>
      </c>
      <c r="B39" s="313" t="s">
        <v>1049</v>
      </c>
      <c r="C39" s="304" t="s">
        <v>997</v>
      </c>
      <c r="D39" s="303"/>
      <c r="E39" s="300" t="s">
        <v>1054</v>
      </c>
      <c r="F39" s="338" t="str">
        <f t="shared" si="2"/>
        <v xml:space="preserve">4.4 Độ phì của đất và bảo tồn của đất14Tất cả </v>
      </c>
      <c r="G39" s="560" t="s">
        <v>1055</v>
      </c>
      <c r="H39" s="517" t="s">
        <v>1260</v>
      </c>
      <c r="I39" s="301" t="s">
        <v>997</v>
      </c>
      <c r="J39" s="524" t="str">
        <f t="shared" si="3"/>
        <v>Có khu vực nào trong trang trại/trang trại của thành viên nhóm có nước đọng lâu ngày sau mưa không?Không/Không biết</v>
      </c>
      <c r="K39" s="309" t="s">
        <v>998</v>
      </c>
      <c r="L39" s="109"/>
    </row>
    <row r="40" spans="1:12" ht="63.75" x14ac:dyDescent="0.25">
      <c r="A40" s="352">
        <v>15</v>
      </c>
      <c r="B40" s="313" t="s">
        <v>1049</v>
      </c>
      <c r="C40" s="304" t="s">
        <v>997</v>
      </c>
      <c r="D40" s="344"/>
      <c r="E40" s="338" t="s">
        <v>1054</v>
      </c>
      <c r="F40" s="338" t="str">
        <f t="shared" si="2"/>
        <v xml:space="preserve">4.4 Độ phì của đất và bảo tồn của đất15Tất cả </v>
      </c>
      <c r="G40" s="338" t="s">
        <v>1057</v>
      </c>
      <c r="H40" s="515" t="s">
        <v>872</v>
      </c>
      <c r="I40" s="340" t="s">
        <v>997</v>
      </c>
      <c r="J40" s="524" t="str">
        <f t="shared" si="3"/>
        <v>Mực nước ngầm cao có phải là vấn đề trở ngại ở một số khu vực nhất định không?Có</v>
      </c>
      <c r="K40" s="530" t="s">
        <v>1058</v>
      </c>
      <c r="L40" s="109"/>
    </row>
    <row r="41" spans="1:12" ht="63.75" x14ac:dyDescent="0.25">
      <c r="A41" s="352">
        <v>15</v>
      </c>
      <c r="B41" s="313" t="s">
        <v>1049</v>
      </c>
      <c r="C41" s="304" t="s">
        <v>997</v>
      </c>
      <c r="D41" s="303"/>
      <c r="E41" s="300" t="s">
        <v>1054</v>
      </c>
      <c r="F41" s="338" t="str">
        <f t="shared" si="2"/>
        <v xml:space="preserve">4.4 Độ phì của đất và bảo tồn của đất15Tất cả </v>
      </c>
      <c r="G41" s="338" t="s">
        <v>1057</v>
      </c>
      <c r="H41" s="180" t="s">
        <v>865</v>
      </c>
      <c r="I41" s="301" t="s">
        <v>997</v>
      </c>
      <c r="J41" s="524" t="str">
        <f t="shared" si="3"/>
        <v>Mực nước ngầm cao có phải là vấn đề trở ngại ở một số khu vực nhất định không?Không</v>
      </c>
      <c r="K41" s="309" t="s">
        <v>998</v>
      </c>
      <c r="L41" s="109"/>
    </row>
    <row r="42" spans="1:12" ht="127.5" x14ac:dyDescent="0.25">
      <c r="A42" s="513">
        <v>16</v>
      </c>
      <c r="B42" s="313" t="s">
        <v>1049</v>
      </c>
      <c r="C42" s="348" t="s">
        <v>997</v>
      </c>
      <c r="D42" s="344"/>
      <c r="E42" s="338" t="s">
        <v>1059</v>
      </c>
      <c r="F42" s="338" t="str">
        <f t="shared" si="2"/>
        <v xml:space="preserve">4.4 Độ phì của đất và bảo tồn của đất16Tất cả </v>
      </c>
      <c r="G42" s="515" t="s">
        <v>1060</v>
      </c>
      <c r="H42" s="515" t="s">
        <v>872</v>
      </c>
      <c r="I42" s="340" t="s">
        <v>997</v>
      </c>
      <c r="J42" s="524" t="str">
        <f t="shared" si="3"/>
        <v>Hạn hán (đang trở thành) yếu tố hạn chế đối với sản xuất nông nghiệp?Có</v>
      </c>
      <c r="K42" s="313" t="s">
        <v>1061</v>
      </c>
      <c r="L42" s="109"/>
    </row>
    <row r="43" spans="1:12" ht="51" x14ac:dyDescent="0.25">
      <c r="A43" s="352">
        <v>16</v>
      </c>
      <c r="B43" s="313" t="s">
        <v>1049</v>
      </c>
      <c r="C43" s="304" t="s">
        <v>997</v>
      </c>
      <c r="D43" s="303"/>
      <c r="E43" s="338" t="s">
        <v>1059</v>
      </c>
      <c r="F43" s="338" t="str">
        <f t="shared" si="2"/>
        <v xml:space="preserve">4.4 Độ phì của đất và bảo tồn của đất16Tất cả </v>
      </c>
      <c r="G43" s="338" t="s">
        <v>1060</v>
      </c>
      <c r="H43" s="300" t="s">
        <v>865</v>
      </c>
      <c r="I43" s="301" t="s">
        <v>997</v>
      </c>
      <c r="J43" s="524" t="str">
        <f t="shared" si="3"/>
        <v>Hạn hán (đang trở thành) yếu tố hạn chế đối với sản xuất nông nghiệp?Không</v>
      </c>
      <c r="K43" s="314" t="s">
        <v>1062</v>
      </c>
      <c r="L43" s="109"/>
    </row>
    <row r="44" spans="1:12" ht="15.75" x14ac:dyDescent="0.25">
      <c r="A44" s="330"/>
      <c r="B44" s="302" t="s">
        <v>1063</v>
      </c>
      <c r="C44" s="522"/>
      <c r="D44" s="523"/>
      <c r="E44" s="299"/>
      <c r="F44" s="338" t="str">
        <f t="shared" si="2"/>
        <v>Điều kiện làm việc</v>
      </c>
      <c r="G44" s="299"/>
      <c r="H44" s="299"/>
      <c r="I44" s="299"/>
      <c r="J44" s="524" t="str">
        <f t="shared" si="3"/>
        <v/>
      </c>
      <c r="K44" s="308"/>
      <c r="L44" s="109"/>
    </row>
    <row r="45" spans="1:12" ht="114.75" x14ac:dyDescent="0.25">
      <c r="A45" s="513">
        <v>17</v>
      </c>
      <c r="B45" s="345" t="s">
        <v>1064</v>
      </c>
      <c r="C45" s="324" t="s">
        <v>997</v>
      </c>
      <c r="D45" s="305"/>
      <c r="E45" s="301" t="s">
        <v>1065</v>
      </c>
      <c r="F45" s="338" t="str">
        <f t="shared" si="2"/>
        <v xml:space="preserve">1.5 Cơ chế khiếu nại17Tất cả </v>
      </c>
      <c r="G45" s="446" t="s">
        <v>1066</v>
      </c>
      <c r="H45" s="300" t="s">
        <v>872</v>
      </c>
      <c r="I45" s="301" t="s">
        <v>997</v>
      </c>
      <c r="J45" s="524" t="str">
        <f t="shared" si="3"/>
        <v>Thông tin về cơ chế khiếu nại và ủy ban đánh giá và xử lý có hiển thị và có thể truy cập được cho tất cả các cá nhân, người lao động, cộng đồng và/hoặc xã hội dân sự không?Có</v>
      </c>
      <c r="K45" s="310" t="s">
        <v>1067</v>
      </c>
      <c r="L45" s="109"/>
    </row>
    <row r="46" spans="1:12" ht="114.75" x14ac:dyDescent="0.25">
      <c r="A46" s="513">
        <v>17</v>
      </c>
      <c r="B46" s="345" t="s">
        <v>1064</v>
      </c>
      <c r="C46" s="324" t="s">
        <v>997</v>
      </c>
      <c r="D46" s="305"/>
      <c r="E46" s="301" t="s">
        <v>1064</v>
      </c>
      <c r="F46" s="338" t="str">
        <f t="shared" si="2"/>
        <v xml:space="preserve">1.5 Cơ chế khiếu nại17Tất cả </v>
      </c>
      <c r="G46" s="446" t="s">
        <v>1066</v>
      </c>
      <c r="H46" s="301" t="s">
        <v>865</v>
      </c>
      <c r="I46" s="301" t="s">
        <v>997</v>
      </c>
      <c r="J46" s="524" t="str">
        <f t="shared" si="3"/>
        <v>Thông tin về cơ chế khiếu nại và ủy ban đánh giá và xử lý có hiển thị và có thể truy cập được cho tất cả các cá nhân, người lao động, cộng đồng và/hoặc xã hội dân sự không?Không</v>
      </c>
      <c r="K46" s="310" t="s">
        <v>1068</v>
      </c>
      <c r="L46" s="109"/>
    </row>
    <row r="47" spans="1:12" ht="165" x14ac:dyDescent="0.25">
      <c r="A47" s="513">
        <v>18</v>
      </c>
      <c r="B47" s="345" t="s">
        <v>1264</v>
      </c>
      <c r="C47" s="324" t="s">
        <v>997</v>
      </c>
      <c r="D47" s="305"/>
      <c r="E47" s="301" t="s">
        <v>1069</v>
      </c>
      <c r="F47" s="338" t="str">
        <f t="shared" si="2"/>
        <v xml:space="preserve">5.1 Đánh giá và Xử lý18Tất cả </v>
      </c>
      <c r="G47" s="340" t="s">
        <v>1070</v>
      </c>
      <c r="H47" s="300" t="s">
        <v>872</v>
      </c>
      <c r="I47" s="301" t="s">
        <v>997</v>
      </c>
      <c r="J47" s="524" t="str">
        <f t="shared" si="3"/>
        <v>Có bất kỳ loại hình cư dân nào sau đây hiện diện trên hoặc gần trang trại hoặc nhóm không: Công nhân nhập cư; Dân tộc thiểu số cụ thể; Người bản địa; những người không nói ngôn ngữ phổ thông trong nước và khu vực?Có</v>
      </c>
      <c r="K47" s="310" t="s">
        <v>1071</v>
      </c>
      <c r="L47" s="531" t="s">
        <v>1072</v>
      </c>
    </row>
    <row r="48" spans="1:12" ht="191.25" customHeight="1" x14ac:dyDescent="0.25">
      <c r="A48" s="513">
        <v>18</v>
      </c>
      <c r="B48" s="345" t="s">
        <v>1264</v>
      </c>
      <c r="C48" s="324" t="s">
        <v>997</v>
      </c>
      <c r="D48" s="305"/>
      <c r="E48" s="301" t="s">
        <v>1069</v>
      </c>
      <c r="F48" s="338" t="str">
        <f t="shared" si="2"/>
        <v xml:space="preserve">5.1 Đánh giá và Xử lý18Tất cả </v>
      </c>
      <c r="G48" s="340" t="s">
        <v>1070</v>
      </c>
      <c r="H48" s="300" t="s">
        <v>865</v>
      </c>
      <c r="I48" s="301" t="s">
        <v>997</v>
      </c>
      <c r="J48" s="524" t="str">
        <f t="shared" si="3"/>
        <v>Có bất kỳ loại hình cư dân nào sau đây hiện diện trên hoặc gần trang trại hoặc nhóm không: Công nhân nhập cư; Dân tộc thiểu số cụ thể; Người bản địa; những người không nói ngôn ngữ phổ thông trong nước và khu vực?Không</v>
      </c>
      <c r="K48" s="310" t="s">
        <v>998</v>
      </c>
      <c r="L48" s="109"/>
    </row>
    <row r="49" spans="1:12" ht="76.5" x14ac:dyDescent="0.25">
      <c r="A49" s="513">
        <v>19</v>
      </c>
      <c r="B49" s="345" t="s">
        <v>1264</v>
      </c>
      <c r="C49" s="325" t="s">
        <v>844</v>
      </c>
      <c r="D49" s="326"/>
      <c r="E49" s="301" t="s">
        <v>1069</v>
      </c>
      <c r="F49" s="338" t="str">
        <f t="shared" si="2"/>
        <v>5.1 Đánh giá và Xử lý19Lớn</v>
      </c>
      <c r="G49" s="448" t="s">
        <v>1073</v>
      </c>
      <c r="H49" s="340" t="s">
        <v>872</v>
      </c>
      <c r="I49" s="529" t="s">
        <v>997</v>
      </c>
      <c r="J49" s="524" t="str">
        <f t="shared" si="3"/>
        <v>Các thủ tục tuyển dụng có tuân theo các quy tắc và quy định để ngăn chặn các hành vi phân biệt đối xử không?Có</v>
      </c>
      <c r="K49" s="310" t="s">
        <v>998</v>
      </c>
      <c r="L49" s="109"/>
    </row>
    <row r="50" spans="1:12" ht="89.25" x14ac:dyDescent="0.25">
      <c r="A50" s="513">
        <v>19</v>
      </c>
      <c r="B50" s="345" t="s">
        <v>1264</v>
      </c>
      <c r="C50" s="325" t="s">
        <v>844</v>
      </c>
      <c r="D50" s="328"/>
      <c r="E50" s="301" t="s">
        <v>1069</v>
      </c>
      <c r="F50" s="338" t="str">
        <f t="shared" si="2"/>
        <v>5.1 Đánh giá và Xử lý19Lớn</v>
      </c>
      <c r="G50" s="448" t="s">
        <v>1073</v>
      </c>
      <c r="H50" s="345" t="s">
        <v>865</v>
      </c>
      <c r="I50" s="529" t="s">
        <v>997</v>
      </c>
      <c r="J50" s="524" t="str">
        <f t="shared" si="3"/>
        <v>Các thủ tục tuyển dụng có tuân theo các quy tắc và quy định để ngăn chặn các hành vi phân biệt đối xử không?Không</v>
      </c>
      <c r="K50" s="310" t="s">
        <v>1074</v>
      </c>
      <c r="L50" s="109"/>
    </row>
    <row r="51" spans="1:12" ht="102" x14ac:dyDescent="0.25">
      <c r="A51" s="513">
        <v>20</v>
      </c>
      <c r="B51" s="345" t="s">
        <v>1264</v>
      </c>
      <c r="C51" s="357" t="s">
        <v>997</v>
      </c>
      <c r="D51" s="528"/>
      <c r="E51" s="515" t="s">
        <v>1075</v>
      </c>
      <c r="F51" s="338" t="str">
        <f t="shared" si="2"/>
        <v xml:space="preserve">5.1 Đánh giá và Xử lý20Tất cả </v>
      </c>
      <c r="G51" s="515" t="s">
        <v>1076</v>
      </c>
      <c r="H51" s="340" t="s">
        <v>872</v>
      </c>
      <c r="I51" s="529" t="s">
        <v>997</v>
      </c>
      <c r="J51" s="524" t="str">
        <f t="shared" si="3"/>
        <v>Ban quản lý có thường xuyên thực hiện các hành động có chủ đích để ngăn chặn bạo lực và quấy rối (bao gồm cả quấy rối tình dục) không?Có</v>
      </c>
      <c r="K51" s="310" t="s">
        <v>998</v>
      </c>
      <c r="L51" s="109"/>
    </row>
    <row r="52" spans="1:12" ht="140.25" x14ac:dyDescent="0.25">
      <c r="A52" s="513">
        <v>20</v>
      </c>
      <c r="B52" s="345" t="s">
        <v>1264</v>
      </c>
      <c r="C52" s="333" t="s">
        <v>997</v>
      </c>
      <c r="D52" s="326"/>
      <c r="E52" s="515" t="s">
        <v>1075</v>
      </c>
      <c r="F52" s="338" t="str">
        <f t="shared" si="2"/>
        <v xml:space="preserve">5.1 Đánh giá và Xử lý20Tất cả </v>
      </c>
      <c r="G52" s="515" t="s">
        <v>1076</v>
      </c>
      <c r="H52" s="301" t="s">
        <v>865</v>
      </c>
      <c r="I52" s="529" t="s">
        <v>997</v>
      </c>
      <c r="J52" s="524" t="str">
        <f t="shared" si="3"/>
        <v>Ban quản lý có thường xuyên thực hiện các hành động có chủ đích để ngăn chặn bạo lực và quấy rối (bao gồm cả quấy rối tình dục) không?Không</v>
      </c>
      <c r="K52" s="353" t="s">
        <v>1077</v>
      </c>
      <c r="L52" s="109"/>
    </row>
    <row r="53" spans="1:12" ht="114.75" x14ac:dyDescent="0.25">
      <c r="A53" s="513">
        <v>21</v>
      </c>
      <c r="B53" s="345" t="s">
        <v>1264</v>
      </c>
      <c r="C53" s="333" t="s">
        <v>844</v>
      </c>
      <c r="D53" s="326"/>
      <c r="E53" s="515" t="s">
        <v>1075</v>
      </c>
      <c r="F53" s="338" t="str">
        <f t="shared" si="2"/>
        <v>5.1 Đánh giá và Xử lý21Lớn</v>
      </c>
      <c r="G53" s="517" t="s">
        <v>1078</v>
      </c>
      <c r="H53" s="301" t="s">
        <v>872</v>
      </c>
      <c r="I53" s="532" t="s">
        <v>997</v>
      </c>
      <c r="J53" s="524" t="str">
        <f t="shared" si="3"/>
        <v>Ủy ban Khiếu nại đã chia sẻ chi tiết thông tin liên lạc của một cá nhân / tổ chức tin cậy bên ngoài, đặc biệt là về hành vi quấy rối tình dục với người lao động chưa?Có</v>
      </c>
      <c r="K53" s="310" t="s">
        <v>998</v>
      </c>
      <c r="L53" s="109"/>
    </row>
    <row r="54" spans="1:12" ht="114.75" x14ac:dyDescent="0.25">
      <c r="A54" s="513">
        <v>21</v>
      </c>
      <c r="B54" s="345" t="s">
        <v>1264</v>
      </c>
      <c r="C54" s="333" t="s">
        <v>844</v>
      </c>
      <c r="D54" s="327"/>
      <c r="E54" s="515" t="s">
        <v>1075</v>
      </c>
      <c r="F54" s="338" t="str">
        <f t="shared" si="2"/>
        <v>5.1 Đánh giá và Xử lý21Lớn</v>
      </c>
      <c r="G54" s="515" t="s">
        <v>1078</v>
      </c>
      <c r="H54" s="340" t="s">
        <v>865</v>
      </c>
      <c r="I54" s="532" t="s">
        <v>997</v>
      </c>
      <c r="J54" s="524" t="str">
        <f t="shared" si="3"/>
        <v>Ủy ban Khiếu nại đã chia sẻ chi tiết thông tin liên lạc của một cá nhân / tổ chức tin cậy bên ngoài, đặc biệt là về hành vi quấy rối tình dục với người lao động chưa?Không</v>
      </c>
      <c r="K54" s="347" t="s">
        <v>1079</v>
      </c>
      <c r="L54" s="109"/>
    </row>
    <row r="55" spans="1:12" ht="102" x14ac:dyDescent="0.25">
      <c r="A55" s="533">
        <v>22</v>
      </c>
      <c r="B55" s="345" t="s">
        <v>1264</v>
      </c>
      <c r="C55" s="92" t="s">
        <v>993</v>
      </c>
      <c r="D55" s="528"/>
      <c r="E55" s="515" t="s">
        <v>1080</v>
      </c>
      <c r="F55" s="338" t="str">
        <f t="shared" si="2"/>
        <v>5.1 Đánh giá và Xử lý22Chứng nhận nhóm</v>
      </c>
      <c r="G55" s="515" t="s">
        <v>1081</v>
      </c>
      <c r="H55" s="340" t="s">
        <v>865</v>
      </c>
      <c r="I55" s="529" t="s">
        <v>997</v>
      </c>
      <c r="J55" s="524" t="str">
        <f t="shared" si="3"/>
        <v>Có nguy cơ là các thành viên trong nhóm nông trại không xác nhận tuổi của người lao động được thuê tại thời điểm họ được thuê không?Không</v>
      </c>
      <c r="K55" s="315" t="s">
        <v>1082</v>
      </c>
      <c r="L55" s="109"/>
    </row>
    <row r="56" spans="1:12" ht="119.25" customHeight="1" x14ac:dyDescent="0.25">
      <c r="A56" s="533">
        <v>22</v>
      </c>
      <c r="B56" s="345" t="s">
        <v>1264</v>
      </c>
      <c r="C56" s="92" t="s">
        <v>993</v>
      </c>
      <c r="D56" s="326"/>
      <c r="E56" s="515" t="s">
        <v>1080</v>
      </c>
      <c r="F56" s="338" t="str">
        <f t="shared" si="2"/>
        <v>5.1 Đánh giá và Xử lý22Chứng nhận nhóm</v>
      </c>
      <c r="G56" s="517" t="s">
        <v>1081</v>
      </c>
      <c r="H56" s="301" t="s">
        <v>872</v>
      </c>
      <c r="I56" s="446" t="s">
        <v>997</v>
      </c>
      <c r="J56" s="524" t="str">
        <f t="shared" si="3"/>
        <v>Có nguy cơ là các thành viên trong nhóm nông trại không xác nhận tuổi của người lao động được thuê tại thời điểm họ được thuê không?Có</v>
      </c>
      <c r="K56" s="346" t="s">
        <v>1083</v>
      </c>
      <c r="L56" s="109"/>
    </row>
    <row r="57" spans="1:12" ht="120" customHeight="1" x14ac:dyDescent="0.25">
      <c r="A57" s="533">
        <v>22</v>
      </c>
      <c r="B57" s="345" t="s">
        <v>1264</v>
      </c>
      <c r="C57" s="325" t="s">
        <v>844</v>
      </c>
      <c r="D57" s="326"/>
      <c r="E57" s="515" t="s">
        <v>1080</v>
      </c>
      <c r="F57" s="338" t="str">
        <f t="shared" si="2"/>
        <v>5.1 Đánh giá và Xử lý22Lớn</v>
      </c>
      <c r="G57" s="340" t="s">
        <v>1084</v>
      </c>
      <c r="H57" s="340" t="s">
        <v>872</v>
      </c>
      <c r="I57" s="534" t="s">
        <v>1085</v>
      </c>
      <c r="J57" s="524" t="str">
        <f t="shared" si="3"/>
        <v>Cơ sở có yêu cầu bằng chứng về độ tuổi và ghi chú điều này khi thuê nhân công không?Có</v>
      </c>
      <c r="K57" s="324" t="s">
        <v>1086</v>
      </c>
      <c r="L57" s="109"/>
    </row>
    <row r="58" spans="1:12" ht="201.75" customHeight="1" x14ac:dyDescent="0.25">
      <c r="A58" s="533">
        <v>22</v>
      </c>
      <c r="B58" s="345" t="s">
        <v>1264</v>
      </c>
      <c r="C58" s="325" t="s">
        <v>844</v>
      </c>
      <c r="D58" s="326"/>
      <c r="E58" s="515" t="s">
        <v>1080</v>
      </c>
      <c r="F58" s="338" t="str">
        <f t="shared" si="2"/>
        <v>5.1 Đánh giá và Xử lý22Lớn</v>
      </c>
      <c r="G58" s="340" t="s">
        <v>1084</v>
      </c>
      <c r="H58" s="301" t="s">
        <v>865</v>
      </c>
      <c r="I58" s="340" t="s">
        <v>997</v>
      </c>
      <c r="J58" s="524" t="str">
        <f t="shared" si="3"/>
        <v>Cơ sở có yêu cầu bằng chứng về độ tuổi và ghi chú điều này khi thuê nhân công không?Không</v>
      </c>
      <c r="K58" s="345" t="s">
        <v>1087</v>
      </c>
      <c r="L58" s="109"/>
    </row>
    <row r="59" spans="1:12" ht="195.6" customHeight="1" x14ac:dyDescent="0.25">
      <c r="A59" s="513">
        <v>23</v>
      </c>
      <c r="B59" s="345" t="s">
        <v>1264</v>
      </c>
      <c r="C59" s="92" t="s">
        <v>993</v>
      </c>
      <c r="D59" s="528"/>
      <c r="E59" s="515" t="s">
        <v>1088</v>
      </c>
      <c r="F59" s="338" t="str">
        <f t="shared" si="2"/>
        <v>5.1 Đánh giá và Xử lý23Chứng nhận nhóm</v>
      </c>
      <c r="G59" s="449" t="s">
        <v>1089</v>
      </c>
      <c r="H59" s="180" t="s">
        <v>872</v>
      </c>
      <c r="I59" s="529" t="s">
        <v>997</v>
      </c>
      <c r="J59" s="524" t="str">
        <f t="shared" si="3"/>
        <v>Ban quản lý nhóm đã liệt kê bất kỳ nhiệm vụ, quy trình hoặc điều kiện làm việc nào khác có thể gây nguy hiểm cho lao động trẻ chưa?Có</v>
      </c>
      <c r="K59" s="315" t="s">
        <v>1090</v>
      </c>
      <c r="L59" s="109"/>
    </row>
    <row r="60" spans="1:12" ht="282" customHeight="1" x14ac:dyDescent="0.25">
      <c r="A60" s="513">
        <v>23</v>
      </c>
      <c r="B60" s="345" t="s">
        <v>1264</v>
      </c>
      <c r="C60" s="92" t="s">
        <v>993</v>
      </c>
      <c r="D60" s="528"/>
      <c r="E60" s="515" t="s">
        <v>1088</v>
      </c>
      <c r="F60" s="338" t="str">
        <f t="shared" si="2"/>
        <v>5.1 Đánh giá và Xử lý23Chứng nhận nhóm</v>
      </c>
      <c r="G60" s="449" t="s">
        <v>1089</v>
      </c>
      <c r="H60" s="515" t="s">
        <v>865</v>
      </c>
      <c r="I60" s="529" t="s">
        <v>997</v>
      </c>
      <c r="J60" s="524" t="str">
        <f t="shared" si="3"/>
        <v>Ban quản lý nhóm đã liệt kê bất kỳ nhiệm vụ, quy trình hoặc điều kiện làm việc nào khác có thể gây nguy hiểm cho lao động trẻ chưa?Không</v>
      </c>
      <c r="K60" s="315" t="s">
        <v>1091</v>
      </c>
      <c r="L60" s="109"/>
    </row>
    <row r="61" spans="1:12" ht="83.25" customHeight="1" x14ac:dyDescent="0.25">
      <c r="A61" s="513">
        <v>23</v>
      </c>
      <c r="B61" s="345" t="s">
        <v>1264</v>
      </c>
      <c r="C61" s="92" t="s">
        <v>844</v>
      </c>
      <c r="D61" s="535" t="s">
        <v>1092</v>
      </c>
      <c r="E61" s="515" t="s">
        <v>1088</v>
      </c>
      <c r="F61" s="338" t="str">
        <f t="shared" si="2"/>
        <v>5.1 Đánh giá và Xử lý23Lớn</v>
      </c>
      <c r="G61" s="449" t="s">
        <v>1089</v>
      </c>
      <c r="H61" s="180" t="s">
        <v>1093</v>
      </c>
      <c r="I61" s="529" t="s">
        <v>997</v>
      </c>
      <c r="J61" s="524" t="str">
        <f t="shared" si="3"/>
        <v xml:space="preserve">Ban quản lý nhóm đã liệt kê bất kỳ nhiệm vụ, quy trình hoặc điều kiện làm việc nào khác có thể gây nguy hiểm cho lao động trẻ chưa?có </v>
      </c>
      <c r="K61" s="315" t="s">
        <v>1094</v>
      </c>
      <c r="L61" s="109"/>
    </row>
    <row r="62" spans="1:12" ht="409.5" customHeight="1" x14ac:dyDescent="0.25">
      <c r="A62" s="513">
        <v>23</v>
      </c>
      <c r="B62" s="345" t="s">
        <v>1264</v>
      </c>
      <c r="C62" s="325" t="s">
        <v>844</v>
      </c>
      <c r="D62" s="535" t="s">
        <v>1092</v>
      </c>
      <c r="E62" s="505"/>
      <c r="F62" s="338" t="str">
        <f t="shared" si="2"/>
        <v>5.1 Đánh giá và Xử lý23Lớn</v>
      </c>
      <c r="G62" s="449" t="s">
        <v>1089</v>
      </c>
      <c r="H62" s="515" t="s">
        <v>865</v>
      </c>
      <c r="I62" s="446" t="s">
        <v>1095</v>
      </c>
      <c r="J62" s="524" t="str">
        <f t="shared" si="3"/>
        <v>Ban quản lý nhóm đã liệt kê bất kỳ nhiệm vụ, quy trình hoặc điều kiện làm việc nào khác có thể gây nguy hiểm cho lao động trẻ chưa?Không</v>
      </c>
      <c r="K62" s="345" t="s">
        <v>1096</v>
      </c>
      <c r="L62" s="109"/>
    </row>
    <row r="63" spans="1:12" ht="178.5" x14ac:dyDescent="0.25">
      <c r="A63" s="513">
        <v>24</v>
      </c>
      <c r="B63" s="345" t="s">
        <v>1264</v>
      </c>
      <c r="C63" s="92" t="s">
        <v>993</v>
      </c>
      <c r="D63" s="326"/>
      <c r="E63" s="515" t="s">
        <v>1097</v>
      </c>
      <c r="F63" s="338" t="str">
        <f t="shared" si="2"/>
        <v>5.1 Đánh giá và Xử lý24Chứng nhận nhóm</v>
      </c>
      <c r="G63" s="446" t="s">
        <v>1098</v>
      </c>
      <c r="H63" s="180" t="s">
        <v>872</v>
      </c>
      <c r="I63" s="446" t="s">
        <v>997</v>
      </c>
      <c r="J63" s="524" t="str">
        <f t="shared" si="3"/>
        <v>Có nguy cơ trẻ em trong độ tuổi bắt buộc đi học của nhân viên nhóm, hoặc các thành viên trong nhóm, hoặc con của công nhân không đi học trong khoảng cách đi bộ/di chuyển an toàn không? (Sử dụng bản đồ của khu vực nhóm để đánh giá điều này)Có</v>
      </c>
      <c r="K63" s="311" t="s">
        <v>1099</v>
      </c>
      <c r="L63" s="109"/>
    </row>
    <row r="64" spans="1:12" ht="178.5" x14ac:dyDescent="0.25">
      <c r="A64" s="513">
        <v>24</v>
      </c>
      <c r="B64" s="345" t="s">
        <v>1264</v>
      </c>
      <c r="C64" s="92" t="s">
        <v>993</v>
      </c>
      <c r="D64" s="528"/>
      <c r="E64" s="515" t="s">
        <v>1097</v>
      </c>
      <c r="F64" s="338" t="str">
        <f t="shared" si="2"/>
        <v>5.1 Đánh giá và Xử lý24Chứng nhận nhóm</v>
      </c>
      <c r="G64" s="446" t="s">
        <v>1098</v>
      </c>
      <c r="H64" s="515" t="s">
        <v>865</v>
      </c>
      <c r="I64" s="529" t="s">
        <v>1100</v>
      </c>
      <c r="J64" s="524" t="str">
        <f t="shared" si="3"/>
        <v>Có nguy cơ trẻ em trong độ tuổi bắt buộc đi học của nhân viên nhóm, hoặc các thành viên trong nhóm, hoặc con của công nhân không đi học trong khoảng cách đi bộ/di chuyển an toàn không? (Sử dụng bản đồ của khu vực nhóm để đánh giá điều này)Không</v>
      </c>
      <c r="K64" s="304" t="s">
        <v>998</v>
      </c>
      <c r="L64" s="109"/>
    </row>
    <row r="65" spans="1:12" ht="174.75" customHeight="1" x14ac:dyDescent="0.25">
      <c r="A65" s="513">
        <v>24</v>
      </c>
      <c r="B65" s="345" t="s">
        <v>1264</v>
      </c>
      <c r="C65" s="325" t="s">
        <v>844</v>
      </c>
      <c r="D65" s="528" t="s">
        <v>1101</v>
      </c>
      <c r="E65" s="515" t="s">
        <v>1097</v>
      </c>
      <c r="F65" s="338" t="str">
        <f t="shared" si="2"/>
        <v>5.1 Đánh giá và Xử lý24Lớn</v>
      </c>
      <c r="G65" s="446" t="s">
        <v>1102</v>
      </c>
      <c r="H65" s="300" t="s">
        <v>865</v>
      </c>
      <c r="I65" s="529" t="s">
        <v>1100</v>
      </c>
      <c r="J65" s="524" t="str">
        <f t="shared" si="3"/>
        <v>Trẻ em sống tại chỗ (tại cơ sở/trang trại) và trong độ tuổi đi học bắt buộc có được đến trường trong khoảng cách đi bộ an toàn hoặc ở khoảng cách di chuyển hợp lý bằng phương tiện giao thông an toàn không?Không</v>
      </c>
      <c r="K65" s="354" t="s">
        <v>1103</v>
      </c>
      <c r="L65" s="109"/>
    </row>
    <row r="66" spans="1:12" ht="113.25" customHeight="1" x14ac:dyDescent="0.25">
      <c r="A66" s="513">
        <v>24</v>
      </c>
      <c r="B66" s="345" t="s">
        <v>1264</v>
      </c>
      <c r="C66" s="325" t="s">
        <v>844</v>
      </c>
      <c r="D66" s="326" t="s">
        <v>1101</v>
      </c>
      <c r="E66" s="515" t="s">
        <v>1097</v>
      </c>
      <c r="F66" s="338" t="str">
        <f t="shared" si="2"/>
        <v>5.1 Đánh giá và Xử lý24Lớn</v>
      </c>
      <c r="G66" s="446" t="s">
        <v>1102</v>
      </c>
      <c r="H66" s="301" t="s">
        <v>872</v>
      </c>
      <c r="I66" s="529" t="s">
        <v>1100</v>
      </c>
      <c r="J66" s="524" t="str">
        <f t="shared" si="3"/>
        <v>Trẻ em sống tại chỗ (tại cơ sở/trang trại) và trong độ tuổi đi học bắt buộc có được đến trường trong khoảng cách đi bộ an toàn hoặc ở khoảng cách di chuyển hợp lý bằng phương tiện giao thông an toàn không?Có</v>
      </c>
      <c r="K66" s="346" t="s">
        <v>1104</v>
      </c>
      <c r="L66" s="109"/>
    </row>
    <row r="67" spans="1:12" ht="287.45" customHeight="1" x14ac:dyDescent="0.25">
      <c r="A67" s="533">
        <v>25</v>
      </c>
      <c r="B67" s="345" t="s">
        <v>1264</v>
      </c>
      <c r="C67" s="325" t="s">
        <v>844</v>
      </c>
      <c r="D67" s="326"/>
      <c r="E67" s="515" t="s">
        <v>1105</v>
      </c>
      <c r="F67" s="338" t="str">
        <f t="shared" ref="F67:F98" si="4">CONCATENATE(B67,A67,C67)</f>
        <v>5.1 Đánh giá và Xử lý25Lớn</v>
      </c>
      <c r="G67" s="515" t="s">
        <v>1106</v>
      </c>
      <c r="H67" s="300" t="s">
        <v>872</v>
      </c>
      <c r="I67" s="340" t="s">
        <v>1107</v>
      </c>
      <c r="J67" s="524" t="str">
        <f t="shared" ref="J67:J98" si="5">(RIGHT(CONCATENATE(G67,H67),250))</f>
        <v>Có nguy cơ người dưới 18 tuổi thực hiện công việc trong trang trại không?Có</v>
      </c>
      <c r="K67" s="313" t="s">
        <v>1108</v>
      </c>
      <c r="L67" s="109"/>
    </row>
    <row r="68" spans="1:12" ht="63.75" x14ac:dyDescent="0.25">
      <c r="A68" s="513">
        <v>25</v>
      </c>
      <c r="B68" s="345" t="s">
        <v>1264</v>
      </c>
      <c r="C68" s="92" t="s">
        <v>1038</v>
      </c>
      <c r="D68" s="528"/>
      <c r="E68" s="515" t="s">
        <v>1105</v>
      </c>
      <c r="F68" s="338" t="str">
        <f t="shared" si="4"/>
        <v xml:space="preserve">5.1 Đánh giá và Xử lý25Lớn </v>
      </c>
      <c r="G68" s="515" t="s">
        <v>1106</v>
      </c>
      <c r="H68" s="301" t="s">
        <v>865</v>
      </c>
      <c r="I68" s="529" t="s">
        <v>1109</v>
      </c>
      <c r="J68" s="524" t="str">
        <f t="shared" si="5"/>
        <v>Có nguy cơ người dưới 18 tuổi thực hiện công việc trong trang trại không?Không</v>
      </c>
      <c r="K68" s="536" t="s">
        <v>1110</v>
      </c>
      <c r="L68" s="109"/>
    </row>
    <row r="69" spans="1:12" ht="225" customHeight="1" x14ac:dyDescent="0.25">
      <c r="A69" s="533">
        <v>25</v>
      </c>
      <c r="B69" s="345" t="s">
        <v>1264</v>
      </c>
      <c r="C69" s="325" t="s">
        <v>993</v>
      </c>
      <c r="D69" s="326"/>
      <c r="E69" s="515" t="s">
        <v>1105</v>
      </c>
      <c r="F69" s="338" t="str">
        <f t="shared" si="4"/>
        <v>5.1 Đánh giá và Xử lý25Chứng nhận nhóm</v>
      </c>
      <c r="G69" s="515" t="s">
        <v>1111</v>
      </c>
      <c r="H69" s="340" t="s">
        <v>872</v>
      </c>
      <c r="I69" s="340" t="s">
        <v>1095</v>
      </c>
      <c r="J69" s="524" t="str">
        <f t="shared" si="5"/>
        <v>Có nguy cơ người dưới 18 tuổi thực hiện công việc độc hại và/hoặc chưa đủ tuổi lao động làm việc ở bất kỳ trang trại nào trong nhóm không?Có</v>
      </c>
      <c r="K69" s="355" t="s">
        <v>1112</v>
      </c>
      <c r="L69" s="109"/>
    </row>
    <row r="70" spans="1:12" ht="123" customHeight="1" x14ac:dyDescent="0.25">
      <c r="A70" s="513">
        <v>25</v>
      </c>
      <c r="B70" s="345" t="s">
        <v>1264</v>
      </c>
      <c r="C70" s="325" t="s">
        <v>993</v>
      </c>
      <c r="D70" s="326"/>
      <c r="E70" s="515" t="s">
        <v>1105</v>
      </c>
      <c r="F70" s="338" t="str">
        <f t="shared" si="4"/>
        <v>5.1 Đánh giá và Xử lý25Chứng nhận nhóm</v>
      </c>
      <c r="G70" s="515" t="s">
        <v>1111</v>
      </c>
      <c r="H70" s="340" t="s">
        <v>865</v>
      </c>
      <c r="I70" s="340" t="s">
        <v>1113</v>
      </c>
      <c r="J70" s="524" t="str">
        <f t="shared" si="5"/>
        <v>Có nguy cơ người dưới 18 tuổi thực hiện công việc độc hại và/hoặc chưa đủ tuổi lao động làm việc ở bất kỳ trang trại nào trong nhóm không?Không</v>
      </c>
      <c r="K70" s="318" t="s">
        <v>998</v>
      </c>
      <c r="L70" s="109"/>
    </row>
    <row r="71" spans="1:12" ht="70.5" customHeight="1" x14ac:dyDescent="0.25">
      <c r="A71" s="513">
        <v>26</v>
      </c>
      <c r="B71" s="345" t="s">
        <v>1264</v>
      </c>
      <c r="C71" s="304" t="s">
        <v>993</v>
      </c>
      <c r="D71" s="303"/>
      <c r="E71" s="300" t="s">
        <v>1114</v>
      </c>
      <c r="F71" s="338" t="str">
        <f t="shared" si="4"/>
        <v>5.1 Đánh giá và Xử lý26Chứng nhận nhóm</v>
      </c>
      <c r="G71" s="338" t="s">
        <v>1115</v>
      </c>
      <c r="H71" s="340" t="s">
        <v>865</v>
      </c>
      <c r="I71" s="301" t="s">
        <v>997</v>
      </c>
      <c r="J71" s="524" t="str">
        <f t="shared" si="5"/>
        <v>Có khả năng các thành viên trong nhóm sử dụng các đơn vị cung cấp lao động để tuyển dụng lao động không?Không</v>
      </c>
      <c r="K71" s="316" t="s">
        <v>998</v>
      </c>
      <c r="L71" s="109"/>
    </row>
    <row r="72" spans="1:12" ht="324" customHeight="1" x14ac:dyDescent="0.25">
      <c r="A72" s="513">
        <v>26</v>
      </c>
      <c r="B72" s="345" t="s">
        <v>1264</v>
      </c>
      <c r="C72" s="304" t="s">
        <v>993</v>
      </c>
      <c r="D72" s="344"/>
      <c r="E72" s="300" t="s">
        <v>1116</v>
      </c>
      <c r="F72" s="338" t="str">
        <f t="shared" si="4"/>
        <v>5.1 Đánh giá và Xử lý26Chứng nhận nhóm</v>
      </c>
      <c r="G72" s="338" t="s">
        <v>1115</v>
      </c>
      <c r="H72" s="345" t="s">
        <v>872</v>
      </c>
      <c r="I72" s="340" t="s">
        <v>1095</v>
      </c>
      <c r="J72" s="524" t="str">
        <f t="shared" si="5"/>
        <v>Có khả năng các thành viên trong nhóm sử dụng các đơn vị cung cấp lao động để tuyển dụng lao động không?Có</v>
      </c>
      <c r="K72" s="537" t="s">
        <v>1117</v>
      </c>
      <c r="L72" s="109"/>
    </row>
    <row r="73" spans="1:12" ht="89.25" x14ac:dyDescent="0.25">
      <c r="A73" s="538">
        <v>27</v>
      </c>
      <c r="B73" s="345" t="s">
        <v>1264</v>
      </c>
      <c r="C73" s="304" t="s">
        <v>997</v>
      </c>
      <c r="D73" s="303"/>
      <c r="E73" s="300" t="s">
        <v>1118</v>
      </c>
      <c r="F73" s="338" t="str">
        <f t="shared" si="4"/>
        <v xml:space="preserve">5.1 Đánh giá và Xử lý27Tất cả </v>
      </c>
      <c r="G73" s="338" t="s">
        <v>1119</v>
      </c>
      <c r="H73" s="340" t="s">
        <v>865</v>
      </c>
      <c r="I73" s="301" t="s">
        <v>997</v>
      </c>
      <c r="J73" s="524" t="str">
        <f t="shared" si="5"/>
        <v>Ban quản lý trang trại/Ban quản lý nhóm có sử dụng các đơn vị cung cấp lao động để tuyển dụng bất kỳ công nhân nào không?Không</v>
      </c>
      <c r="K73" s="309" t="s">
        <v>998</v>
      </c>
      <c r="L73" s="109"/>
    </row>
    <row r="74" spans="1:12" ht="363" customHeight="1" x14ac:dyDescent="0.25">
      <c r="A74" s="538">
        <v>27</v>
      </c>
      <c r="B74" s="345" t="s">
        <v>1264</v>
      </c>
      <c r="C74" s="304" t="s">
        <v>997</v>
      </c>
      <c r="D74" s="303"/>
      <c r="E74" s="300" t="s">
        <v>1118</v>
      </c>
      <c r="F74" s="338" t="str">
        <f t="shared" si="4"/>
        <v xml:space="preserve">5.1 Đánh giá và Xử lý27Tất cả </v>
      </c>
      <c r="G74" s="560" t="s">
        <v>1119</v>
      </c>
      <c r="H74" s="301" t="s">
        <v>872</v>
      </c>
      <c r="I74" s="340" t="s">
        <v>1095</v>
      </c>
      <c r="J74" s="524" t="str">
        <f t="shared" si="5"/>
        <v>Ban quản lý trang trại/Ban quản lý nhóm có sử dụng các đơn vị cung cấp lao động để tuyển dụng bất kỳ công nhân nào không?Có</v>
      </c>
      <c r="K74" s="356" t="s">
        <v>1120</v>
      </c>
      <c r="L74" s="109"/>
    </row>
    <row r="75" spans="1:12" ht="114.75" x14ac:dyDescent="0.25">
      <c r="A75" s="513">
        <v>28</v>
      </c>
      <c r="B75" s="345" t="s">
        <v>1264</v>
      </c>
      <c r="C75" s="304" t="s">
        <v>993</v>
      </c>
      <c r="D75" s="303"/>
      <c r="E75" s="300" t="s">
        <v>1121</v>
      </c>
      <c r="F75" s="338" t="str">
        <f t="shared" si="4"/>
        <v>5.1 Đánh giá và Xử lý28Chứng nhận nhóm</v>
      </c>
      <c r="G75" s="450" t="s">
        <v>1122</v>
      </c>
      <c r="H75" s="301" t="s">
        <v>865</v>
      </c>
      <c r="I75" s="300" t="s">
        <v>997</v>
      </c>
      <c r="J75" s="524" t="str">
        <f t="shared" si="5"/>
        <v>Các thành viên trong nhóm có trả lương cho công nhân theo tỷ lệ sản xuất/hạn ngạch/khoán sản phẩm, ít nhất vào một số thời điểm trong năm không?Không</v>
      </c>
      <c r="K75" s="309" t="s">
        <v>998</v>
      </c>
      <c r="L75" s="109"/>
    </row>
    <row r="76" spans="1:12" ht="127.5" x14ac:dyDescent="0.25">
      <c r="A76" s="513">
        <v>28</v>
      </c>
      <c r="B76" s="345" t="s">
        <v>1264</v>
      </c>
      <c r="C76" s="304" t="s">
        <v>993</v>
      </c>
      <c r="D76" s="303"/>
      <c r="E76" s="300" t="s">
        <v>1121</v>
      </c>
      <c r="F76" s="338" t="str">
        <f t="shared" si="4"/>
        <v>5.1 Đánh giá và Xử lý28Chứng nhận nhóm</v>
      </c>
      <c r="G76" s="450" t="s">
        <v>1122</v>
      </c>
      <c r="H76" s="340" t="s">
        <v>872</v>
      </c>
      <c r="I76" s="300" t="s">
        <v>997</v>
      </c>
      <c r="J76" s="524" t="str">
        <f t="shared" si="5"/>
        <v>Các thành viên trong nhóm có trả lương cho công nhân theo tỷ lệ sản xuất/hạn ngạch/khoán sản phẩm, ít nhất vào một số thời điểm trong năm không?Có</v>
      </c>
      <c r="K76" s="356" t="s">
        <v>1123</v>
      </c>
      <c r="L76" s="109"/>
    </row>
    <row r="77" spans="1:12" ht="187.15" customHeight="1" x14ac:dyDescent="0.25">
      <c r="A77" s="513">
        <v>28</v>
      </c>
      <c r="B77" s="345" t="s">
        <v>1264</v>
      </c>
      <c r="C77" s="325" t="s">
        <v>844</v>
      </c>
      <c r="D77" s="344"/>
      <c r="E77" s="300" t="s">
        <v>1121</v>
      </c>
      <c r="F77" s="338" t="str">
        <f t="shared" si="4"/>
        <v>5.1 Đánh giá và Xử lý28Lớn</v>
      </c>
      <c r="G77" s="450" t="s">
        <v>1124</v>
      </c>
      <c r="H77" s="340" t="s">
        <v>872</v>
      </c>
      <c r="I77" s="338" t="s">
        <v>997</v>
      </c>
      <c r="J77" s="524" t="str">
        <f t="shared" si="5"/>
        <v>Các thành viên trong nhóm có trả lương cho công nhân theo tỷ lệ sản xuất /hạn ngạch/khoán sản phẩm, ít nhất vào một số thời điểm trong năm không?Có</v>
      </c>
      <c r="K77" s="315" t="s">
        <v>1125</v>
      </c>
      <c r="L77" s="109"/>
    </row>
    <row r="78" spans="1:12" ht="114.75" x14ac:dyDescent="0.25">
      <c r="A78" s="513">
        <v>28</v>
      </c>
      <c r="B78" s="345" t="s">
        <v>1264</v>
      </c>
      <c r="C78" s="325" t="s">
        <v>844</v>
      </c>
      <c r="D78" s="303"/>
      <c r="E78" s="300" t="s">
        <v>1121</v>
      </c>
      <c r="F78" s="338" t="str">
        <f t="shared" si="4"/>
        <v>5.1 Đánh giá và Xử lý28Lớn</v>
      </c>
      <c r="G78" s="450" t="s">
        <v>1124</v>
      </c>
      <c r="H78" s="301" t="s">
        <v>865</v>
      </c>
      <c r="I78" s="300" t="s">
        <v>997</v>
      </c>
      <c r="J78" s="524" t="str">
        <f t="shared" si="5"/>
        <v>Các thành viên trong nhóm có trả lương cho công nhân theo tỷ lệ sản xuất /hạn ngạch/khoán sản phẩm, ít nhất vào một số thời điểm trong năm không?Không</v>
      </c>
      <c r="K78" s="317" t="s">
        <v>998</v>
      </c>
      <c r="L78" s="109"/>
    </row>
    <row r="79" spans="1:12" ht="38.25" x14ac:dyDescent="0.25">
      <c r="A79" s="513">
        <v>29</v>
      </c>
      <c r="B79" s="345" t="s">
        <v>1264</v>
      </c>
      <c r="C79" s="325" t="s">
        <v>844</v>
      </c>
      <c r="D79" s="303"/>
      <c r="E79" s="300" t="s">
        <v>1126</v>
      </c>
      <c r="F79" s="338" t="str">
        <f t="shared" si="4"/>
        <v>5.1 Đánh giá và Xử lý29Lớn</v>
      </c>
      <c r="G79" s="340" t="s">
        <v>1127</v>
      </c>
      <c r="H79" s="340" t="s">
        <v>865</v>
      </c>
      <c r="I79" s="300" t="s">
        <v>997</v>
      </c>
      <c r="J79" s="524" t="str">
        <f t="shared" si="5"/>
        <v>Có nhân viên bảo vệ trong trang trại không?Không</v>
      </c>
      <c r="K79" s="309" t="s">
        <v>998</v>
      </c>
      <c r="L79" s="109"/>
    </row>
    <row r="80" spans="1:12" ht="174" customHeight="1" x14ac:dyDescent="0.25">
      <c r="A80" s="513">
        <v>29</v>
      </c>
      <c r="B80" s="345" t="s">
        <v>1264</v>
      </c>
      <c r="C80" s="325" t="s">
        <v>844</v>
      </c>
      <c r="D80" s="344"/>
      <c r="E80" s="339"/>
      <c r="F80" s="338" t="str">
        <f t="shared" si="4"/>
        <v>5.1 Đánh giá và Xử lý29Lớn</v>
      </c>
      <c r="G80" s="340" t="s">
        <v>1127</v>
      </c>
      <c r="H80" s="301" t="s">
        <v>872</v>
      </c>
      <c r="I80" s="338" t="s">
        <v>997</v>
      </c>
      <c r="J80" s="524" t="str">
        <f t="shared" si="5"/>
        <v>Có nhân viên bảo vệ trong trang trại không?Có</v>
      </c>
      <c r="K80" s="315" t="s">
        <v>1128</v>
      </c>
      <c r="L80" s="109"/>
    </row>
    <row r="81" spans="1:12" ht="72.75" customHeight="1" x14ac:dyDescent="0.25">
      <c r="A81" s="513">
        <v>30</v>
      </c>
      <c r="B81" s="345" t="s">
        <v>1264</v>
      </c>
      <c r="C81" s="304" t="s">
        <v>997</v>
      </c>
      <c r="D81" s="303"/>
      <c r="E81" s="338" t="s">
        <v>1129</v>
      </c>
      <c r="F81" s="338" t="str">
        <f t="shared" si="4"/>
        <v xml:space="preserve">5.1 Đánh giá và Xử lý30Tất cả </v>
      </c>
      <c r="G81" s="340" t="s">
        <v>1130</v>
      </c>
      <c r="H81" s="180" t="s">
        <v>865</v>
      </c>
      <c r="I81" s="300" t="s">
        <v>997</v>
      </c>
      <c r="J81" s="524" t="str">
        <f t="shared" si="5"/>
        <v>Có bất kỳ công nhân nào được tuyển dụng / cung cấp cho trang trại / nhóm bởi các quan chức quân đội hoặc nhà tù không?Không</v>
      </c>
      <c r="K81" s="309" t="s">
        <v>998</v>
      </c>
      <c r="L81" s="109"/>
    </row>
    <row r="82" spans="1:12" ht="117.6" customHeight="1" x14ac:dyDescent="0.25">
      <c r="A82" s="513">
        <v>30</v>
      </c>
      <c r="B82" s="345" t="s">
        <v>1264</v>
      </c>
      <c r="C82" s="348" t="s">
        <v>997</v>
      </c>
      <c r="D82" s="344"/>
      <c r="E82" s="338" t="s">
        <v>1131</v>
      </c>
      <c r="F82" s="338" t="str">
        <f t="shared" si="4"/>
        <v xml:space="preserve">5.1 Đánh giá và Xử lý30Tất cả </v>
      </c>
      <c r="G82" s="340" t="s">
        <v>1130</v>
      </c>
      <c r="H82" s="515" t="s">
        <v>872</v>
      </c>
      <c r="I82" s="338" t="s">
        <v>997</v>
      </c>
      <c r="J82" s="524" t="str">
        <f t="shared" si="5"/>
        <v>Có bất kỳ công nhân nào được tuyển dụng / cung cấp cho trang trại / nhóm bởi các quan chức quân đội hoặc nhà tù không?Có</v>
      </c>
      <c r="K82" s="315" t="s">
        <v>1132</v>
      </c>
      <c r="L82" s="109"/>
    </row>
    <row r="83" spans="1:12" ht="127.5" x14ac:dyDescent="0.25">
      <c r="A83" s="513">
        <v>31</v>
      </c>
      <c r="B83" s="345" t="s">
        <v>1264</v>
      </c>
      <c r="C83" s="304" t="s">
        <v>997</v>
      </c>
      <c r="D83" s="303"/>
      <c r="E83" s="300" t="s">
        <v>1133</v>
      </c>
      <c r="F83" s="338" t="str">
        <f t="shared" si="4"/>
        <v xml:space="preserve">5.1 Đánh giá và Xử lý31Tất cả </v>
      </c>
      <c r="G83" s="515" t="s">
        <v>1134</v>
      </c>
      <c r="H83" s="180" t="s">
        <v>865</v>
      </c>
      <c r="I83" s="300" t="s">
        <v>997</v>
      </c>
      <c r="J83" s="524" t="str">
        <f t="shared" si="5"/>
        <v>Người lao động có đưa bất kỳ khoản tiền nào (chẳng hạn như tiền đặt cọc) hoặc giấy tờ gốc (chẳng hạn như hộ chiếu) cho ban quản lý trang trại hoặc đơn vị cung cấp lao động không?Không</v>
      </c>
      <c r="K83" s="309" t="s">
        <v>998</v>
      </c>
      <c r="L83" s="109"/>
    </row>
    <row r="84" spans="1:12" ht="127.5" x14ac:dyDescent="0.25">
      <c r="A84" s="513">
        <v>31</v>
      </c>
      <c r="B84" s="345" t="s">
        <v>1264</v>
      </c>
      <c r="C84" s="304" t="s">
        <v>997</v>
      </c>
      <c r="D84" s="344"/>
      <c r="E84" s="339"/>
      <c r="F84" s="338" t="str">
        <f t="shared" si="4"/>
        <v xml:space="preserve">5.1 Đánh giá và Xử lý31Tất cả </v>
      </c>
      <c r="G84" s="517" t="s">
        <v>1134</v>
      </c>
      <c r="H84" s="515" t="s">
        <v>872</v>
      </c>
      <c r="I84" s="338" t="s">
        <v>997</v>
      </c>
      <c r="J84" s="524" t="str">
        <f t="shared" si="5"/>
        <v>Người lao động có đưa bất kỳ khoản tiền nào (chẳng hạn như tiền đặt cọc) hoặc giấy tờ gốc (chẳng hạn như hộ chiếu) cho ban quản lý trang trại hoặc đơn vị cung cấp lao động không?Có</v>
      </c>
      <c r="K84" s="315" t="s">
        <v>1135</v>
      </c>
      <c r="L84" s="109"/>
    </row>
    <row r="85" spans="1:12" ht="102" x14ac:dyDescent="0.25">
      <c r="A85" s="513">
        <v>32</v>
      </c>
      <c r="B85" s="346" t="s">
        <v>1136</v>
      </c>
      <c r="C85" s="304" t="s">
        <v>997</v>
      </c>
      <c r="D85" s="528"/>
      <c r="E85" s="769" t="s">
        <v>1137</v>
      </c>
      <c r="F85" s="338" t="str">
        <f t="shared" si="4"/>
        <v xml:space="preserve">1.6 Bình đẳng giới32Tất cả </v>
      </c>
      <c r="G85" s="338" t="s">
        <v>1138</v>
      </c>
      <c r="H85" s="180" t="s">
        <v>872</v>
      </c>
      <c r="I85" s="180" t="s">
        <v>997</v>
      </c>
      <c r="J85" s="524" t="str">
        <f t="shared" si="5"/>
        <v>Ban quản lý nhóm / trang trại đã và đang thực hiện các hành động để giải quyết vấn đề giới và / hoặc trao quyền cho phụ nữ trong ít nhất hơn một năm chưa?Có</v>
      </c>
      <c r="K85" s="309" t="s">
        <v>1139</v>
      </c>
      <c r="L85" s="109"/>
    </row>
    <row r="86" spans="1:12" ht="102" x14ac:dyDescent="0.25">
      <c r="A86" s="513">
        <v>32</v>
      </c>
      <c r="B86" s="346" t="s">
        <v>1136</v>
      </c>
      <c r="C86" s="304" t="s">
        <v>997</v>
      </c>
      <c r="D86" s="326"/>
      <c r="E86" s="770"/>
      <c r="F86" s="338" t="str">
        <f t="shared" si="4"/>
        <v xml:space="preserve">1.6 Bình đẳng giới32Tất cả </v>
      </c>
      <c r="G86" s="338" t="s">
        <v>1138</v>
      </c>
      <c r="H86" s="515" t="s">
        <v>865</v>
      </c>
      <c r="I86" s="515" t="s">
        <v>997</v>
      </c>
      <c r="J86" s="524" t="str">
        <f t="shared" si="5"/>
        <v>Ban quản lý nhóm / trang trại đã và đang thực hiện các hành động để giải quyết vấn đề giới và / hoặc trao quyền cho phụ nữ trong ít nhất hơn một năm chưa?Không</v>
      </c>
      <c r="K86" s="346" t="s">
        <v>1140</v>
      </c>
      <c r="L86" s="109"/>
    </row>
    <row r="87" spans="1:12" ht="42.4" customHeight="1" x14ac:dyDescent="0.25">
      <c r="A87" s="513">
        <v>33</v>
      </c>
      <c r="B87" s="346" t="s">
        <v>1136</v>
      </c>
      <c r="C87" s="92" t="s">
        <v>993</v>
      </c>
      <c r="D87" s="528"/>
      <c r="E87" s="771" t="s">
        <v>1141</v>
      </c>
      <c r="F87" s="338" t="str">
        <f t="shared" si="4"/>
        <v>1.6 Bình đẳng giới33Chứng nhận nhóm</v>
      </c>
      <c r="G87" s="515" t="s">
        <v>1142</v>
      </c>
      <c r="H87" s="300" t="s">
        <v>872</v>
      </c>
      <c r="I87" s="180" t="s">
        <v>997</v>
      </c>
      <c r="J87" s="524" t="str">
        <f t="shared" si="5"/>
        <v>Các thành viên nữ có chiếm ít nhất 25% tổng số thành viên của nhóm không?Có</v>
      </c>
      <c r="K87" s="315" t="s">
        <v>998</v>
      </c>
      <c r="L87" s="109"/>
    </row>
    <row r="88" spans="1:12" ht="66" customHeight="1" x14ac:dyDescent="0.25">
      <c r="A88" s="513">
        <v>33</v>
      </c>
      <c r="B88" s="346" t="s">
        <v>1136</v>
      </c>
      <c r="C88" s="325" t="s">
        <v>993</v>
      </c>
      <c r="D88" s="326"/>
      <c r="E88" s="771"/>
      <c r="F88" s="338" t="str">
        <f t="shared" si="4"/>
        <v>1.6 Bình đẳng giới33Chứng nhận nhóm</v>
      </c>
      <c r="G88" s="515" t="s">
        <v>1142</v>
      </c>
      <c r="H88" s="301" t="s">
        <v>865</v>
      </c>
      <c r="I88" s="515" t="s">
        <v>997</v>
      </c>
      <c r="J88" s="524" t="str">
        <f t="shared" si="5"/>
        <v>Các thành viên nữ có chiếm ít nhất 25% tổng số thành viên của nhóm không?Không</v>
      </c>
      <c r="K88" s="539" t="s">
        <v>1143</v>
      </c>
      <c r="L88" s="109"/>
    </row>
    <row r="89" spans="1:12" ht="165.75" x14ac:dyDescent="0.25">
      <c r="A89" s="513">
        <v>34</v>
      </c>
      <c r="B89" s="346" t="s">
        <v>1136</v>
      </c>
      <c r="C89" s="92" t="s">
        <v>997</v>
      </c>
      <c r="D89" s="528"/>
      <c r="E89" s="505" t="s">
        <v>1144</v>
      </c>
      <c r="F89" s="338" t="str">
        <f t="shared" si="4"/>
        <v xml:space="preserve">1.6 Bình đẳng giới34Tất cả </v>
      </c>
      <c r="G89" s="515" t="s">
        <v>1145</v>
      </c>
      <c r="H89" s="300" t="s">
        <v>872</v>
      </c>
      <c r="I89" s="180" t="s">
        <v>997</v>
      </c>
      <c r="J89" s="524" t="str">
        <f t="shared" si="5"/>
        <v>Phụ nữ hiện có được đại diện bình đẳng (so với tổng số (%) thành viên nữ hoặc người lao động) trong số các giảng viên, giám sát viên, nhân viên quản lý và / hoặc các chức năng cấp cao khác trong ban quản lý nhóm hoặc trang trại không?Có</v>
      </c>
      <c r="K89" s="315" t="s">
        <v>998</v>
      </c>
      <c r="L89" s="109"/>
    </row>
    <row r="90" spans="1:12" ht="196.5" customHeight="1" x14ac:dyDescent="0.25">
      <c r="A90" s="513">
        <v>34</v>
      </c>
      <c r="B90" s="346" t="s">
        <v>1136</v>
      </c>
      <c r="C90" s="92" t="s">
        <v>997</v>
      </c>
      <c r="D90" s="326"/>
      <c r="E90" s="505" t="s">
        <v>1146</v>
      </c>
      <c r="F90" s="338" t="str">
        <f t="shared" si="4"/>
        <v xml:space="preserve">1.6 Bình đẳng giới34Tất cả </v>
      </c>
      <c r="G90" s="515" t="s">
        <v>1145</v>
      </c>
      <c r="H90" s="109" t="s">
        <v>1260</v>
      </c>
      <c r="I90" s="180" t="s">
        <v>997</v>
      </c>
      <c r="J90" s="524" t="str">
        <f t="shared" si="5"/>
        <v>Phụ nữ hiện có được đại diện bình đẳng (so với tổng số (%) thành viên nữ hoặc người lao động) trong số các giảng viên, giám sát viên, nhân viên quản lý và / hoặc các chức năng cấp cao khác trong ban quản lý nhóm hoặc trang trại không?Không/Không biết</v>
      </c>
      <c r="K90" s="346" t="s">
        <v>1147</v>
      </c>
      <c r="L90" s="109"/>
    </row>
    <row r="91" spans="1:12" ht="114.75" x14ac:dyDescent="0.25">
      <c r="A91" s="513">
        <v>35</v>
      </c>
      <c r="B91" s="346" t="s">
        <v>1136</v>
      </c>
      <c r="C91" s="92" t="s">
        <v>997</v>
      </c>
      <c r="D91" s="528"/>
      <c r="E91" s="180" t="s">
        <v>1148</v>
      </c>
      <c r="F91" s="338" t="str">
        <f t="shared" si="4"/>
        <v xml:space="preserve">1.6 Bình đẳng giới35Tất cả </v>
      </c>
      <c r="G91" s="515" t="s">
        <v>1149</v>
      </c>
      <c r="H91" s="340" t="s">
        <v>872</v>
      </c>
      <c r="I91" s="180" t="s">
        <v>997</v>
      </c>
      <c r="J91" s="524" t="str">
        <f t="shared" si="5"/>
        <v>Hiện tại các công nhân/thành viên nhóm là nữ có đang tham gia các khóa đào tạo một cách bình đẳng không (% thành viên hoặc công nhân nữ so với tổng số)? Có</v>
      </c>
      <c r="K91" s="315" t="s">
        <v>1150</v>
      </c>
      <c r="L91" s="109"/>
    </row>
    <row r="92" spans="1:12" ht="108" customHeight="1" x14ac:dyDescent="0.25">
      <c r="A92" s="513">
        <v>35</v>
      </c>
      <c r="B92" s="346" t="s">
        <v>1136</v>
      </c>
      <c r="C92" s="92" t="s">
        <v>997</v>
      </c>
      <c r="D92" s="326"/>
      <c r="E92" s="180" t="s">
        <v>1148</v>
      </c>
      <c r="F92" s="338" t="str">
        <f t="shared" si="4"/>
        <v xml:space="preserve">1.6 Bình đẳng giới35Tất cả </v>
      </c>
      <c r="G92" s="515" t="s">
        <v>1149</v>
      </c>
      <c r="H92" s="340" t="s">
        <v>865</v>
      </c>
      <c r="I92" s="515" t="s">
        <v>997</v>
      </c>
      <c r="J92" s="524" t="str">
        <f t="shared" si="5"/>
        <v>Hiện tại các công nhân/thành viên nhóm là nữ có đang tham gia các khóa đào tạo một cách bình đẳng không (% thành viên hoặc công nhân nữ so với tổng số)? Không</v>
      </c>
      <c r="K92" s="356" t="s">
        <v>1151</v>
      </c>
      <c r="L92" s="109"/>
    </row>
    <row r="93" spans="1:12" ht="72.95" customHeight="1" x14ac:dyDescent="0.25">
      <c r="A93" s="513">
        <v>36</v>
      </c>
      <c r="B93" s="346" t="s">
        <v>1136</v>
      </c>
      <c r="C93" s="325" t="s">
        <v>993</v>
      </c>
      <c r="D93" s="326"/>
      <c r="E93" s="180" t="s">
        <v>1148</v>
      </c>
      <c r="F93" s="338" t="str">
        <f t="shared" si="4"/>
        <v>1.6 Bình đẳng giới36Chứng nhận nhóm</v>
      </c>
      <c r="G93" s="515" t="s">
        <v>1152</v>
      </c>
      <c r="H93" s="340" t="s">
        <v>872</v>
      </c>
      <c r="I93" s="515" t="s">
        <v>997</v>
      </c>
      <c r="J93" s="524" t="str">
        <f t="shared" si="5"/>
        <v>Việc vợ của các thành viên nam hoặc những người lao động nữ khác trong gia đình tham gia vào các hoạt động đào tạo có phổ biến không?Có</v>
      </c>
      <c r="K93" s="540" t="s">
        <v>998</v>
      </c>
      <c r="L93" s="109"/>
    </row>
    <row r="94" spans="1:12" ht="102" x14ac:dyDescent="0.25">
      <c r="A94" s="513">
        <v>36</v>
      </c>
      <c r="B94" s="346" t="s">
        <v>1136</v>
      </c>
      <c r="C94" s="325" t="s">
        <v>993</v>
      </c>
      <c r="D94" s="326"/>
      <c r="E94" s="180" t="s">
        <v>1148</v>
      </c>
      <c r="F94" s="338" t="str">
        <f t="shared" si="4"/>
        <v>1.6 Bình đẳng giới36Chứng nhận nhóm</v>
      </c>
      <c r="G94" s="515" t="s">
        <v>1152</v>
      </c>
      <c r="H94" s="340" t="s">
        <v>865</v>
      </c>
      <c r="I94" s="515" t="s">
        <v>997</v>
      </c>
      <c r="J94" s="524" t="str">
        <f t="shared" si="5"/>
        <v>Việc vợ của các thành viên nam hoặc những người lao động nữ khác trong gia đình tham gia vào các hoạt động đào tạo có phổ biến không?Không</v>
      </c>
      <c r="K94" s="312" t="s">
        <v>1153</v>
      </c>
      <c r="L94" s="109"/>
    </row>
    <row r="95" spans="1:12" ht="140.25" x14ac:dyDescent="0.25">
      <c r="A95" s="533">
        <v>37</v>
      </c>
      <c r="B95" s="334" t="s">
        <v>1154</v>
      </c>
      <c r="C95" s="325" t="s">
        <v>844</v>
      </c>
      <c r="E95" s="326" t="s">
        <v>1101</v>
      </c>
      <c r="F95" s="338" t="str">
        <f t="shared" si="4"/>
        <v>5.7 Nhà ở và điều kiện sống37Lớn</v>
      </c>
      <c r="G95" s="515" t="s">
        <v>1155</v>
      </c>
      <c r="H95" s="340" t="s">
        <v>872</v>
      </c>
      <c r="I95" s="515" t="s">
        <v>997</v>
      </c>
      <c r="J95" s="524" t="str">
        <f t="shared" si="5"/>
        <v>Có bất kỳ sự thay đổi nào về chế độ khí hậu hoặc thời kỳ sử dụng lao động với cường độ cao đòi hỏi bạn phải thực hiện các biện pháp thích ứng trong điều kiện nhà ở được cung cấp cho người lao động không?Có</v>
      </c>
      <c r="K95" s="541" t="s">
        <v>1156</v>
      </c>
      <c r="L95" s="109"/>
    </row>
    <row r="96" spans="1:12" ht="153" x14ac:dyDescent="0.25">
      <c r="A96" s="513">
        <v>37</v>
      </c>
      <c r="B96" s="334" t="s">
        <v>1154</v>
      </c>
      <c r="C96" s="325" t="s">
        <v>844</v>
      </c>
      <c r="E96" s="528" t="s">
        <v>1101</v>
      </c>
      <c r="F96" s="338" t="str">
        <f t="shared" si="4"/>
        <v>5.7 Nhà ở và điều kiện sống37Lớn</v>
      </c>
      <c r="G96" s="515" t="s">
        <v>1155</v>
      </c>
      <c r="H96" s="345" t="s">
        <v>865</v>
      </c>
      <c r="I96" s="180" t="s">
        <v>997</v>
      </c>
      <c r="J96" s="524" t="str">
        <f t="shared" si="5"/>
        <v>Có bất kỳ sự thay đổi nào về chế độ khí hậu hoặc thời kỳ sử dụng lao động với cường độ cao đòi hỏi bạn phải thực hiện các biện pháp thích ứng trong điều kiện nhà ở được cung cấp cho người lao động không?Không</v>
      </c>
      <c r="K96" s="309" t="s">
        <v>998</v>
      </c>
      <c r="L96" s="109"/>
    </row>
    <row r="97" spans="1:12" ht="15.75" x14ac:dyDescent="0.25">
      <c r="A97" s="330"/>
      <c r="B97" s="302" t="s">
        <v>1157</v>
      </c>
      <c r="C97" s="522"/>
      <c r="D97" s="523"/>
      <c r="E97" s="299"/>
      <c r="F97" s="338" t="str">
        <f t="shared" si="4"/>
        <v xml:space="preserve">Môi trường </v>
      </c>
      <c r="G97" s="299"/>
      <c r="H97" s="299"/>
      <c r="I97" s="299"/>
      <c r="J97" s="524" t="str">
        <f t="shared" si="5"/>
        <v/>
      </c>
      <c r="K97" s="308"/>
      <c r="L97" s="109"/>
    </row>
    <row r="98" spans="1:12" ht="76.5" x14ac:dyDescent="0.25">
      <c r="A98" s="352">
        <v>38</v>
      </c>
      <c r="B98" s="313" t="s">
        <v>1158</v>
      </c>
      <c r="C98" s="324" t="s">
        <v>997</v>
      </c>
      <c r="D98" s="303"/>
      <c r="E98" s="300" t="s">
        <v>1159</v>
      </c>
      <c r="F98" s="338" t="str">
        <f t="shared" si="4"/>
        <v xml:space="preserve">6.1.3 / 6.1.4 Đánh giá các Giá trị bảo tồn cao38Tất cả </v>
      </c>
      <c r="G98" s="446" t="s">
        <v>1160</v>
      </c>
      <c r="H98" s="301" t="s">
        <v>872</v>
      </c>
      <c r="I98" s="324" t="s">
        <v>997</v>
      </c>
      <c r="J98" s="524" t="str">
        <f t="shared" si="5"/>
        <v>Trang trại hoặc một nhóm trang trại có nằm cách Cảnh quan Rừng Nguyên sinh gần hơn 5 km không?Có</v>
      </c>
      <c r="K98" s="310" t="s">
        <v>1161</v>
      </c>
      <c r="L98" s="109"/>
    </row>
    <row r="99" spans="1:12" ht="76.5" x14ac:dyDescent="0.25">
      <c r="A99" s="352">
        <v>38</v>
      </c>
      <c r="B99" s="313" t="s">
        <v>1158</v>
      </c>
      <c r="C99" s="324" t="s">
        <v>997</v>
      </c>
      <c r="D99" s="303"/>
      <c r="E99" s="300" t="s">
        <v>1159</v>
      </c>
      <c r="F99" s="338" t="str">
        <f t="shared" ref="F99:F131" si="6">CONCATENATE(B99,A99,C99)</f>
        <v xml:space="preserve">6.1.3 / 6.1.4 Đánh giá các Giá trị bảo tồn cao38Tất cả </v>
      </c>
      <c r="G99" s="446" t="s">
        <v>1160</v>
      </c>
      <c r="H99" s="301" t="s">
        <v>865</v>
      </c>
      <c r="I99" s="324" t="s">
        <v>997</v>
      </c>
      <c r="J99" s="524" t="str">
        <f t="shared" ref="J99:J131" si="7">(RIGHT(CONCATENATE(G99,H99),250))</f>
        <v>Trang trại hoặc một nhóm trang trại có nằm cách Cảnh quan Rừng Nguyên sinh gần hơn 5 km không?Không</v>
      </c>
      <c r="K99" s="309" t="s">
        <v>998</v>
      </c>
      <c r="L99" s="109"/>
    </row>
    <row r="100" spans="1:12" ht="76.900000000000006" customHeight="1" x14ac:dyDescent="0.25">
      <c r="A100" s="352">
        <v>39</v>
      </c>
      <c r="B100" s="313" t="s">
        <v>1158</v>
      </c>
      <c r="C100" s="324" t="s">
        <v>997</v>
      </c>
      <c r="D100" s="303"/>
      <c r="E100" s="300" t="s">
        <v>1159</v>
      </c>
      <c r="F100" s="338" t="str">
        <f t="shared" si="6"/>
        <v xml:space="preserve">6.1.3 / 6.1.4 Đánh giá các Giá trị bảo tồn cao39Tất cả </v>
      </c>
      <c r="G100" s="446" t="s">
        <v>1162</v>
      </c>
      <c r="H100" s="340" t="s">
        <v>872</v>
      </c>
      <c r="I100" s="324" t="s">
        <v>997</v>
      </c>
      <c r="J100" s="524" t="str">
        <f t="shared" si="7"/>
        <v>Trang trại hoặc một nhóm trang trại nằm trong hoặc gần hơn 2 km đến Khu bảo tồn được chỉ định (PA), Khu đa dạng sinh học chính (KBA), khu Ramsar hoặc Di sản thế giới được UNESCO công nhậnCó</v>
      </c>
      <c r="K100" s="310" t="s">
        <v>1163</v>
      </c>
      <c r="L100" s="109"/>
    </row>
    <row r="101" spans="1:12" ht="86.1" customHeight="1" x14ac:dyDescent="0.25">
      <c r="A101" s="352">
        <v>39</v>
      </c>
      <c r="B101" s="313" t="s">
        <v>1158</v>
      </c>
      <c r="C101" s="324" t="s">
        <v>997</v>
      </c>
      <c r="D101" s="303"/>
      <c r="E101" s="300" t="s">
        <v>1159</v>
      </c>
      <c r="F101" s="338" t="str">
        <f t="shared" si="6"/>
        <v xml:space="preserve">6.1.3 / 6.1.4 Đánh giá các Giá trị bảo tồn cao39Tất cả </v>
      </c>
      <c r="G101" s="446" t="s">
        <v>1162</v>
      </c>
      <c r="H101" s="340" t="s">
        <v>865</v>
      </c>
      <c r="I101" s="324" t="s">
        <v>997</v>
      </c>
      <c r="J101" s="524" t="str">
        <f t="shared" si="7"/>
        <v>Trang trại hoặc một nhóm trang trại nằm trong hoặc gần hơn 2 km đến Khu bảo tồn được chỉ định (PA), Khu đa dạng sinh học chính (KBA), khu Ramsar hoặc Di sản thế giới được UNESCO công nhậnKhông</v>
      </c>
      <c r="K101" s="319" t="s">
        <v>998</v>
      </c>
      <c r="L101" s="109"/>
    </row>
    <row r="102" spans="1:12" ht="76.5" x14ac:dyDescent="0.25">
      <c r="A102" s="343">
        <v>40</v>
      </c>
      <c r="B102" s="313" t="s">
        <v>1158</v>
      </c>
      <c r="C102" s="324" t="s">
        <v>997</v>
      </c>
      <c r="D102" s="303"/>
      <c r="E102" s="300" t="s">
        <v>1159</v>
      </c>
      <c r="F102" s="338" t="str">
        <f t="shared" si="6"/>
        <v xml:space="preserve">6.1.3 / 6.1.4 Đánh giá các Giá trị bảo tồn cao40Tất cả </v>
      </c>
      <c r="G102" s="338" t="s">
        <v>1164</v>
      </c>
      <c r="H102" s="301" t="s">
        <v>865</v>
      </c>
      <c r="I102" s="324" t="s">
        <v>997</v>
      </c>
      <c r="J102" s="524" t="str">
        <f t="shared" si="7"/>
        <v>Cộng đồng địa phương có bất kỳ quyền hợp pháp hoặc tập quán nào trong trang trại không?Không</v>
      </c>
      <c r="K102" s="309" t="s">
        <v>998</v>
      </c>
      <c r="L102" s="109"/>
    </row>
    <row r="103" spans="1:12" ht="109.15" customHeight="1" x14ac:dyDescent="0.25">
      <c r="A103" s="343">
        <v>40</v>
      </c>
      <c r="B103" s="313" t="s">
        <v>1158</v>
      </c>
      <c r="C103" s="542" t="s">
        <v>997</v>
      </c>
      <c r="D103" s="344"/>
      <c r="E103" s="338" t="s">
        <v>1159</v>
      </c>
      <c r="F103" s="338" t="str">
        <f t="shared" si="6"/>
        <v xml:space="preserve">6.1.3 / 6.1.4 Đánh giá các Giá trị bảo tồn cao40Tất cả </v>
      </c>
      <c r="G103" s="338" t="s">
        <v>1164</v>
      </c>
      <c r="H103" s="340" t="s">
        <v>872</v>
      </c>
      <c r="I103" s="324" t="s">
        <v>997</v>
      </c>
      <c r="J103" s="524" t="str">
        <f t="shared" si="7"/>
        <v>Cộng đồng địa phương có bất kỳ quyền hợp pháp hoặc tập quán nào trong trang trại không?Có</v>
      </c>
      <c r="K103" s="346" t="s">
        <v>1165</v>
      </c>
      <c r="L103" s="109"/>
    </row>
    <row r="104" spans="1:12" ht="102" x14ac:dyDescent="0.25">
      <c r="A104" s="343">
        <v>41</v>
      </c>
      <c r="B104" s="313" t="s">
        <v>1158</v>
      </c>
      <c r="C104" s="542" t="s">
        <v>997</v>
      </c>
      <c r="D104" s="344"/>
      <c r="E104" s="338" t="s">
        <v>1159</v>
      </c>
      <c r="F104" s="338" t="str">
        <f t="shared" si="6"/>
        <v xml:space="preserve">6.1.3 / 6.1.4 Đánh giá các Giá trị bảo tồn cao41Tất cả </v>
      </c>
      <c r="G104" s="338" t="s">
        <v>1166</v>
      </c>
      <c r="H104" s="301" t="s">
        <v>872</v>
      </c>
      <c r="I104" s="543" t="s">
        <v>997</v>
      </c>
      <c r="J104" s="524" t="str">
        <f t="shared" si="7"/>
        <v>Bạn có sử dụng đất của cộng đồng cho các mục đích liên quan đến sản xuất hoặc chế biến cây trồng được chứng nhận không, ví dụ: khai thác gỗ?Có</v>
      </c>
      <c r="K104" s="313" t="s">
        <v>1167</v>
      </c>
      <c r="L104" s="109"/>
    </row>
    <row r="105" spans="1:12" ht="102" x14ac:dyDescent="0.25">
      <c r="A105" s="343">
        <v>41</v>
      </c>
      <c r="B105" s="346" t="s">
        <v>1158</v>
      </c>
      <c r="C105" s="324" t="s">
        <v>997</v>
      </c>
      <c r="D105" s="303"/>
      <c r="E105" s="338" t="s">
        <v>1159</v>
      </c>
      <c r="F105" s="338" t="str">
        <f t="shared" si="6"/>
        <v xml:space="preserve">6.1.3 / 6.1.4 Đánh giá các Giá trị bảo tồn cao41Tất cả </v>
      </c>
      <c r="G105" s="338" t="s">
        <v>1166</v>
      </c>
      <c r="H105" s="180" t="s">
        <v>865</v>
      </c>
      <c r="I105" s="544" t="s">
        <v>997</v>
      </c>
      <c r="J105" s="524" t="str">
        <f t="shared" si="7"/>
        <v>Bạn có sử dụng đất của cộng đồng cho các mục đích liên quan đến sản xuất hoặc chế biến cây trồng được chứng nhận không, ví dụ: khai thác gỗ?Không</v>
      </c>
      <c r="K105" s="309" t="s">
        <v>998</v>
      </c>
      <c r="L105" s="109"/>
    </row>
    <row r="106" spans="1:12" ht="127.5" x14ac:dyDescent="0.25">
      <c r="A106" s="352">
        <v>42</v>
      </c>
      <c r="B106" s="313" t="s">
        <v>1158</v>
      </c>
      <c r="C106" s="542" t="s">
        <v>844</v>
      </c>
      <c r="D106" s="344" t="s">
        <v>1168</v>
      </c>
      <c r="E106" s="338" t="s">
        <v>1159</v>
      </c>
      <c r="F106" s="338" t="str">
        <f t="shared" si="6"/>
        <v>6.1.3 / 6.1.4 Đánh giá các Giá trị bảo tồn cao42Lớn</v>
      </c>
      <c r="G106" s="340" t="s">
        <v>1169</v>
      </c>
      <c r="H106" s="515" t="s">
        <v>872</v>
      </c>
      <c r="I106" s="451" t="s">
        <v>997</v>
      </c>
      <c r="J106" s="524" t="str">
        <f t="shared" si="7"/>
        <v>Bạn đã trả lời "có" cho các câu hỏi về Cảnh quan rừng còn nguyên vẹn (IFL), Khu vực đa dạng sinh học trọng điểm (KBA) (v.v.) hoặc quyền thực hiện theo tập quán của cộng đồng?Có</v>
      </c>
      <c r="K106" s="311" t="s">
        <v>1170</v>
      </c>
      <c r="L106" s="109"/>
    </row>
    <row r="107" spans="1:12" ht="127.5" x14ac:dyDescent="0.25">
      <c r="A107" s="352">
        <v>42</v>
      </c>
      <c r="B107" s="313" t="s">
        <v>1158</v>
      </c>
      <c r="C107" s="542" t="s">
        <v>844</v>
      </c>
      <c r="D107" s="344" t="s">
        <v>1168</v>
      </c>
      <c r="E107" s="338" t="s">
        <v>1159</v>
      </c>
      <c r="F107" s="338" t="str">
        <f t="shared" si="6"/>
        <v>6.1.3 / 6.1.4 Đánh giá các Giá trị bảo tồn cao42Lớn</v>
      </c>
      <c r="G107" s="340" t="s">
        <v>1169</v>
      </c>
      <c r="H107" s="180" t="s">
        <v>865</v>
      </c>
      <c r="I107" s="545" t="s">
        <v>997</v>
      </c>
      <c r="J107" s="524" t="str">
        <f t="shared" si="7"/>
        <v>Bạn đã trả lời "có" cho các câu hỏi về Cảnh quan rừng còn nguyên vẹn (IFL), Khu vực đa dạng sinh học trọng điểm (KBA) (v.v.) hoặc quyền thực hiện theo tập quán của cộng đồng?Không</v>
      </c>
      <c r="K107" s="320" t="s">
        <v>998</v>
      </c>
      <c r="L107" s="109"/>
    </row>
    <row r="108" spans="1:12" ht="89.25" x14ac:dyDescent="0.25">
      <c r="A108" s="546">
        <v>43</v>
      </c>
      <c r="B108" s="335" t="s">
        <v>1171</v>
      </c>
      <c r="C108" s="542" t="s">
        <v>844</v>
      </c>
      <c r="D108" s="305"/>
      <c r="E108" s="301" t="s">
        <v>1172</v>
      </c>
      <c r="F108" s="338" t="str">
        <f t="shared" si="6"/>
        <v>6.2 Bảo tồn và tăng cường các hệ sinh thái tự nhiên và thảm thực vật43Lớn</v>
      </c>
      <c r="G108" s="340" t="s">
        <v>1173</v>
      </c>
      <c r="H108" s="515" t="s">
        <v>872</v>
      </c>
      <c r="I108" s="301" t="s">
        <v>997</v>
      </c>
      <c r="J108" s="524" t="str">
        <f t="shared" si="7"/>
        <v>Các khu vực của hệ sinh thái tự nhiên và thảm thực vật tự nhiên có được kết nối với nhau bằng các hành lang cảnh quan không?Có</v>
      </c>
      <c r="K108" s="309" t="s">
        <v>998</v>
      </c>
      <c r="L108" s="547"/>
    </row>
    <row r="109" spans="1:12" ht="114.75" x14ac:dyDescent="0.25">
      <c r="A109" s="548">
        <v>43</v>
      </c>
      <c r="B109" s="335" t="s">
        <v>1171</v>
      </c>
      <c r="C109" s="542" t="s">
        <v>844</v>
      </c>
      <c r="D109" s="549"/>
      <c r="E109" s="340" t="s">
        <v>1172</v>
      </c>
      <c r="F109" s="338" t="str">
        <f t="shared" si="6"/>
        <v>6.2 Bảo tồn và tăng cường các hệ sinh thái tự nhiên và thảm thực vật43Lớn</v>
      </c>
      <c r="G109" s="340" t="s">
        <v>1173</v>
      </c>
      <c r="H109" s="180" t="s">
        <v>1260</v>
      </c>
      <c r="I109" s="301" t="s">
        <v>997</v>
      </c>
      <c r="J109" s="524" t="str">
        <f t="shared" si="7"/>
        <v>Các khu vực của hệ sinh thái tự nhiên và thảm thực vật tự nhiên có được kết nối với nhau bằng các hành lang cảnh quan không?Không/Không biết</v>
      </c>
      <c r="K109" s="550" t="s">
        <v>1174</v>
      </c>
      <c r="L109" s="547"/>
    </row>
    <row r="110" spans="1:12" ht="89.25" x14ac:dyDescent="0.25">
      <c r="A110" s="551">
        <v>43</v>
      </c>
      <c r="B110" s="335" t="s">
        <v>1171</v>
      </c>
      <c r="C110" s="325" t="s">
        <v>993</v>
      </c>
      <c r="D110" s="552"/>
      <c r="E110" s="446" t="s">
        <v>1172</v>
      </c>
      <c r="F110" s="515" t="str">
        <f t="shared" si="6"/>
        <v>6.2 Bảo tồn và tăng cường các hệ sinh thái tự nhiên và thảm thực vật43Chứng nhận nhóm</v>
      </c>
      <c r="G110" s="340" t="s">
        <v>1173</v>
      </c>
      <c r="H110" s="515" t="s">
        <v>872</v>
      </c>
      <c r="I110" s="301" t="s">
        <v>997</v>
      </c>
      <c r="J110" s="524" t="str">
        <f t="shared" si="7"/>
        <v>Các khu vực của hệ sinh thái tự nhiên và thảm thực vật tự nhiên có được kết nối với nhau bằng các hành lang cảnh quan không?Có</v>
      </c>
      <c r="K110" s="309" t="s">
        <v>1175</v>
      </c>
      <c r="L110" s="547" t="s">
        <v>1176</v>
      </c>
    </row>
    <row r="111" spans="1:12" ht="114.75" x14ac:dyDescent="0.25">
      <c r="A111" s="551">
        <v>43</v>
      </c>
      <c r="B111" s="335" t="s">
        <v>1171</v>
      </c>
      <c r="C111" s="325" t="s">
        <v>993</v>
      </c>
      <c r="D111" s="552"/>
      <c r="E111" s="446" t="s">
        <v>1172</v>
      </c>
      <c r="F111" s="515" t="str">
        <f t="shared" si="6"/>
        <v>6.2 Bảo tồn và tăng cường các hệ sinh thái tự nhiên và thảm thực vật43Chứng nhận nhóm</v>
      </c>
      <c r="G111" s="340" t="s">
        <v>1173</v>
      </c>
      <c r="H111" s="180" t="s">
        <v>1260</v>
      </c>
      <c r="I111" s="301" t="s">
        <v>997</v>
      </c>
      <c r="J111" s="524" t="str">
        <f t="shared" si="7"/>
        <v>Các khu vực của hệ sinh thái tự nhiên và thảm thực vật tự nhiên có được kết nối với nhau bằng các hành lang cảnh quan không?Không/Không biết</v>
      </c>
      <c r="K111" s="345" t="s">
        <v>998</v>
      </c>
      <c r="L111" s="547" t="s">
        <v>1176</v>
      </c>
    </row>
    <row r="112" spans="1:12" ht="153" x14ac:dyDescent="0.25">
      <c r="A112" s="548">
        <v>44</v>
      </c>
      <c r="B112" s="335" t="s">
        <v>1171</v>
      </c>
      <c r="C112" s="542" t="s">
        <v>997</v>
      </c>
      <c r="D112" s="305"/>
      <c r="E112" s="301" t="s">
        <v>1177</v>
      </c>
      <c r="F112" s="338" t="str">
        <f t="shared" si="6"/>
        <v xml:space="preserve">6.2 Bảo tồn và tăng cường các hệ sinh thái tự nhiên và thảm thực vật44Tất cả </v>
      </c>
      <c r="G112" s="340" t="s">
        <v>1178</v>
      </c>
      <c r="H112" s="515" t="s">
        <v>872</v>
      </c>
      <c r="I112" s="301" t="s">
        <v>997</v>
      </c>
      <c r="J112" s="524" t="str">
        <f t="shared" si="7"/>
        <v>Bạn có mong đợi tất cả các hệ sinh thái tự nhiên trong trang trại - bao gồm hàng rào thực vật, hàng cây, vùng đệm ven sông và rừng - có sự đa dạng về loài và chứa phần lớn các loài thích nghi với địa phương hay khôngCó</v>
      </c>
      <c r="K112" s="310" t="s">
        <v>1179</v>
      </c>
      <c r="L112" s="109"/>
    </row>
    <row r="113" spans="1:12" ht="165.75" x14ac:dyDescent="0.25">
      <c r="A113" s="548">
        <v>44</v>
      </c>
      <c r="B113" s="335" t="s">
        <v>1171</v>
      </c>
      <c r="C113" s="542" t="s">
        <v>997</v>
      </c>
      <c r="D113" s="305"/>
      <c r="E113" s="301" t="s">
        <v>1177</v>
      </c>
      <c r="F113" s="338" t="str">
        <f t="shared" si="6"/>
        <v xml:space="preserve">6.2 Bảo tồn và tăng cường các hệ sinh thái tự nhiên và thảm thực vật44Tất cả </v>
      </c>
      <c r="G113" s="340" t="s">
        <v>1178</v>
      </c>
      <c r="H113" s="180" t="s">
        <v>1260</v>
      </c>
      <c r="I113" s="301" t="s">
        <v>997</v>
      </c>
      <c r="J113" s="524" t="str">
        <f t="shared" si="7"/>
        <v>Bạn có mong đợi tất cả các hệ sinh thái tự nhiên trong trang trại - bao gồm hàng rào thực vật, hàng cây, vùng đệm ven sông và rừng - có sự đa dạng về loài và chứa phần lớn các loài thích nghi với địa phương hay khôngKhông/Không biết</v>
      </c>
      <c r="K113" s="310" t="s">
        <v>1180</v>
      </c>
      <c r="L113" s="109"/>
    </row>
    <row r="114" spans="1:12" ht="165.75" customHeight="1" x14ac:dyDescent="0.25">
      <c r="A114" s="553">
        <v>45</v>
      </c>
      <c r="B114" s="335" t="s">
        <v>1171</v>
      </c>
      <c r="C114" s="515" t="s">
        <v>997</v>
      </c>
      <c r="D114" s="305" t="s">
        <v>1181</v>
      </c>
      <c r="E114" s="300" t="s">
        <v>1182</v>
      </c>
      <c r="F114" s="338" t="str">
        <f t="shared" si="6"/>
        <v xml:space="preserve">6.2 Bảo tồn và tăng cường các hệ sinh thái tự nhiên và thảm thực vật45Tất cả </v>
      </c>
      <c r="G114" s="338" t="s">
        <v>1262</v>
      </c>
      <c r="H114" s="515" t="s">
        <v>872</v>
      </c>
      <c r="I114" s="301" t="s">
        <v>997</v>
      </c>
      <c r="J114" s="524" t="str">
        <f t="shared" si="7"/>
        <v>ng có giống với rừng tự nhiên về độ tán che phủ, tầng rừng và sự hiện diện của dây leo thân thảo và cây leo thân gỗ không? Xem tài liệu có tiêu đề Hướng dẫn M: Các hệ sinh thái và thực bì tự nhiên để biết thêm thông tin về đo lường chất lượng rừng.Có</v>
      </c>
      <c r="K114" s="345" t="s">
        <v>998</v>
      </c>
      <c r="L114" s="109"/>
    </row>
    <row r="115" spans="1:12" ht="139.5" customHeight="1" x14ac:dyDescent="0.25">
      <c r="A115" s="553">
        <v>45</v>
      </c>
      <c r="B115" s="335" t="s">
        <v>1171</v>
      </c>
      <c r="C115" s="515" t="s">
        <v>997</v>
      </c>
      <c r="D115" s="305" t="s">
        <v>1181</v>
      </c>
      <c r="E115" s="300" t="s">
        <v>1182</v>
      </c>
      <c r="F115" s="338" t="str">
        <f t="shared" si="6"/>
        <v xml:space="preserve">6.2 Bảo tồn và tăng cường các hệ sinh thái tự nhiên và thảm thực vật45Tất cả </v>
      </c>
      <c r="G115" s="560" t="s">
        <v>1262</v>
      </c>
      <c r="H115" s="301" t="s">
        <v>865</v>
      </c>
      <c r="I115" s="301" t="s">
        <v>997</v>
      </c>
      <c r="J115" s="524" t="str">
        <f t="shared" si="7"/>
        <v>có giống với rừng tự nhiên về độ tán che phủ, tầng rừng và sự hiện diện của dây leo thân thảo và cây leo thân gỗ không? Xem tài liệu có tiêu đề Hướng dẫn M: Các hệ sinh thái và thực bì tự nhiên để biết thêm thông tin về đo lường chất lượng rừng.Không</v>
      </c>
      <c r="K115" s="314" t="s">
        <v>1263</v>
      </c>
      <c r="L115" s="109"/>
    </row>
    <row r="116" spans="1:12" ht="140.25" x14ac:dyDescent="0.25">
      <c r="A116" s="546">
        <v>46</v>
      </c>
      <c r="B116" s="335" t="s">
        <v>1171</v>
      </c>
      <c r="C116" s="345" t="s">
        <v>997</v>
      </c>
      <c r="D116" s="305" t="s">
        <v>1183</v>
      </c>
      <c r="E116" s="300" t="s">
        <v>1184</v>
      </c>
      <c r="F116" s="338" t="str">
        <f t="shared" si="6"/>
        <v xml:space="preserve">6.2 Bảo tồn và tăng cường các hệ sinh thái tự nhiên và thảm thực vật46Tất cả </v>
      </c>
      <c r="G116" s="338" t="s">
        <v>1185</v>
      </c>
      <c r="H116" s="340" t="s">
        <v>872</v>
      </c>
      <c r="I116" s="301" t="s">
        <v>997</v>
      </c>
      <c r="J116" s="524" t="str">
        <f t="shared" si="7"/>
        <v>Chỉ trả lời nếu bạn có đất ngập nước trong trang trại / nhóm
- Các vùng đất ngập nước có lưu trữ hoặc chuyển tải nước lũ vào bất kỳ thời điểm nào trong năm không? Có</v>
      </c>
      <c r="K116" s="314" t="s">
        <v>1186</v>
      </c>
      <c r="L116" s="109"/>
    </row>
    <row r="117" spans="1:12" ht="140.25" x14ac:dyDescent="0.25">
      <c r="A117" s="546">
        <v>46</v>
      </c>
      <c r="B117" s="335" t="s">
        <v>1171</v>
      </c>
      <c r="C117" s="304" t="s">
        <v>997</v>
      </c>
      <c r="D117" s="305" t="s">
        <v>1183</v>
      </c>
      <c r="E117" s="300" t="s">
        <v>1184</v>
      </c>
      <c r="F117" s="338" t="str">
        <f t="shared" si="6"/>
        <v xml:space="preserve">6.2 Bảo tồn và tăng cường các hệ sinh thái tự nhiên và thảm thực vật46Tất cả </v>
      </c>
      <c r="G117" s="338" t="s">
        <v>1185</v>
      </c>
      <c r="H117" s="340" t="s">
        <v>865</v>
      </c>
      <c r="I117" s="301" t="s">
        <v>997</v>
      </c>
      <c r="J117" s="524" t="str">
        <f t="shared" si="7"/>
        <v>Chỉ trả lời nếu bạn có đất ngập nước trong trang trại / nhóm
- Các vùng đất ngập nước có lưu trữ hoặc chuyển tải nước lũ vào bất kỳ thời điểm nào trong năm không? Không</v>
      </c>
      <c r="K117" s="345" t="s">
        <v>998</v>
      </c>
      <c r="L117" s="109"/>
    </row>
    <row r="118" spans="1:12" ht="204" x14ac:dyDescent="0.25">
      <c r="A118" s="546">
        <v>47</v>
      </c>
      <c r="B118" s="335" t="s">
        <v>1171</v>
      </c>
      <c r="C118" s="304" t="s">
        <v>997</v>
      </c>
      <c r="D118" s="305" t="s">
        <v>1187</v>
      </c>
      <c r="E118" s="300" t="s">
        <v>1188</v>
      </c>
      <c r="F118" s="338" t="str">
        <f t="shared" si="6"/>
        <v xml:space="preserve">6.2 Bảo tồn và tăng cường các hệ sinh thái tự nhiên và thảm thực vật47Tất cả </v>
      </c>
      <c r="G118" s="338" t="s">
        <v>1189</v>
      </c>
      <c r="H118" s="340" t="s">
        <v>872</v>
      </c>
      <c r="I118" s="301" t="s">
        <v>997</v>
      </c>
      <c r="J118" s="524" t="str">
        <f t="shared" si="7"/>
        <v xml:space="preserve"> lời nếu bạn có đồng cỏ / đất đai hoặc sa mạc phi tự nhiên ở trong trang trại / nhóm -
Đồng cỏ / đất đai hoặc các khu vực sa mạc không tự nhiên có chứa các khu vực trống trải rộng lớn có nguy cơ xói mòn thành các đường/rãnh dẫn nước gần đó không? Có</v>
      </c>
      <c r="K118" s="314" t="s">
        <v>1190</v>
      </c>
      <c r="L118" s="109"/>
    </row>
    <row r="119" spans="1:12" ht="204" x14ac:dyDescent="0.25">
      <c r="A119" s="546">
        <v>47</v>
      </c>
      <c r="B119" s="335" t="s">
        <v>1171</v>
      </c>
      <c r="C119" s="304" t="s">
        <v>997</v>
      </c>
      <c r="D119" s="305" t="s">
        <v>1187</v>
      </c>
      <c r="E119" s="300" t="s">
        <v>1188</v>
      </c>
      <c r="F119" s="338" t="str">
        <f t="shared" si="6"/>
        <v xml:space="preserve">6.2 Bảo tồn và tăng cường các hệ sinh thái tự nhiên và thảm thực vật47Tất cả </v>
      </c>
      <c r="G119" s="560" t="s">
        <v>1189</v>
      </c>
      <c r="H119" s="345" t="s">
        <v>865</v>
      </c>
      <c r="I119" s="301" t="s">
        <v>997</v>
      </c>
      <c r="J119" s="524" t="str">
        <f t="shared" si="7"/>
        <v>i nếu bạn có đồng cỏ / đất đai hoặc sa mạc phi tự nhiên ở trong trang trại / nhóm -
Đồng cỏ / đất đai hoặc các khu vực sa mạc không tự nhiên có chứa các khu vực trống trải rộng lớn có nguy cơ xói mòn thành các đường/rãnh dẫn nước gần đó không? Không</v>
      </c>
      <c r="K119" s="314" t="s">
        <v>1191</v>
      </c>
      <c r="L119" s="109"/>
    </row>
    <row r="120" spans="1:12" ht="102" x14ac:dyDescent="0.25">
      <c r="A120" s="546">
        <v>48</v>
      </c>
      <c r="B120" s="335" t="s">
        <v>1171</v>
      </c>
      <c r="C120" s="304" t="s">
        <v>997</v>
      </c>
      <c r="D120" s="305" t="s">
        <v>1192</v>
      </c>
      <c r="E120" s="300" t="s">
        <v>1193</v>
      </c>
      <c r="F120" s="338" t="str">
        <f t="shared" si="6"/>
        <v xml:space="preserve">6.2 Bảo tồn và tăng cường các hệ sinh thái tự nhiên và thảm thực vật48Tất cả </v>
      </c>
      <c r="G120" s="338" t="s">
        <v>1194</v>
      </c>
      <c r="H120" s="340" t="s">
        <v>872</v>
      </c>
      <c r="I120" s="301" t="s">
        <v>997</v>
      </c>
      <c r="J120" s="524" t="str">
        <f t="shared" si="7"/>
        <v>Chỉ trả lời nếu bạn có đất bỏ hoang trong trang trại / nhóm -
Cây cối có tái sinh tự nhiên trên đất bỏ hoang vĩnh viễn không? Có</v>
      </c>
      <c r="K120" s="345" t="s">
        <v>998</v>
      </c>
      <c r="L120" s="109"/>
    </row>
    <row r="121" spans="1:12" ht="102" x14ac:dyDescent="0.25">
      <c r="A121" s="546">
        <v>48</v>
      </c>
      <c r="B121" s="335" t="s">
        <v>1171</v>
      </c>
      <c r="C121" s="304" t="s">
        <v>997</v>
      </c>
      <c r="D121" s="554" t="s">
        <v>1192</v>
      </c>
      <c r="E121" s="300" t="s">
        <v>1193</v>
      </c>
      <c r="F121" s="338" t="str">
        <f t="shared" si="6"/>
        <v xml:space="preserve">6.2 Bảo tồn và tăng cường các hệ sinh thái tự nhiên và thảm thực vật48Tất cả </v>
      </c>
      <c r="G121" s="338" t="s">
        <v>1194</v>
      </c>
      <c r="H121" s="301" t="s">
        <v>865</v>
      </c>
      <c r="I121" s="301" t="s">
        <v>997</v>
      </c>
      <c r="J121" s="524" t="str">
        <f t="shared" si="7"/>
        <v>Chỉ trả lời nếu bạn có đất bỏ hoang trong trang trại / nhóm -
Cây cối có tái sinh tự nhiên trên đất bỏ hoang vĩnh viễn không? Không</v>
      </c>
      <c r="K121" s="313" t="s">
        <v>1195</v>
      </c>
      <c r="L121" s="109"/>
    </row>
    <row r="122" spans="1:12" ht="127.5" x14ac:dyDescent="0.25">
      <c r="A122" s="555">
        <v>49</v>
      </c>
      <c r="B122" s="336" t="s">
        <v>1196</v>
      </c>
      <c r="C122" s="304" t="s">
        <v>997</v>
      </c>
      <c r="D122" s="556"/>
      <c r="E122" s="557" t="s">
        <v>1197</v>
      </c>
      <c r="F122" s="338" t="str">
        <f t="shared" si="6"/>
        <v xml:space="preserve">Biến đổi Khí hậu 49Tất cả </v>
      </c>
      <c r="G122" s="336" t="s">
        <v>1198</v>
      </c>
      <c r="H122" s="301" t="s">
        <v>865</v>
      </c>
      <c r="I122" s="301" t="s">
        <v>997</v>
      </c>
      <c r="J122" s="524" t="str">
        <f t="shared" si="7"/>
        <v>Ban quản lý, giám sát viên và/hoặc nhân viên kỹ thuật có được đào tạo để đánh giá các rủi ro và tác động mà biến đổi khí hậu gây ra đối với sinh kế và hệ thống sản xuất không?Không</v>
      </c>
      <c r="K122" s="541" t="s">
        <v>1199</v>
      </c>
      <c r="L122" s="109"/>
    </row>
    <row r="123" spans="1:12" ht="127.5" x14ac:dyDescent="0.25">
      <c r="A123" s="555">
        <v>49</v>
      </c>
      <c r="B123" s="336" t="s">
        <v>1196</v>
      </c>
      <c r="C123" s="304" t="s">
        <v>997</v>
      </c>
      <c r="D123" s="544"/>
      <c r="E123" s="557" t="s">
        <v>1197</v>
      </c>
      <c r="F123" s="338" t="str">
        <f t="shared" si="6"/>
        <v xml:space="preserve">Biến đổi Khí hậu 49Tất cả </v>
      </c>
      <c r="G123" s="336" t="s">
        <v>1198</v>
      </c>
      <c r="H123" s="340" t="s">
        <v>872</v>
      </c>
      <c r="I123" s="301" t="s">
        <v>997</v>
      </c>
      <c r="J123" s="524" t="str">
        <f t="shared" si="7"/>
        <v>Ban quản lý, giám sát viên và/hoặc nhân viên kỹ thuật có được đào tạo để đánh giá các rủi ro và tác động mà biến đổi khí hậu gây ra đối với sinh kế và hệ thống sản xuất không?Có</v>
      </c>
      <c r="K123" s="309" t="s">
        <v>998</v>
      </c>
      <c r="L123" s="109"/>
    </row>
    <row r="124" spans="1:12" ht="131.25" customHeight="1" x14ac:dyDescent="0.25">
      <c r="A124" s="558">
        <v>50</v>
      </c>
      <c r="B124" s="336" t="s">
        <v>1196</v>
      </c>
      <c r="C124" s="304" t="s">
        <v>997</v>
      </c>
      <c r="D124" s="772"/>
      <c r="E124" s="557" t="s">
        <v>1197</v>
      </c>
      <c r="F124" s="338" t="str">
        <f t="shared" si="6"/>
        <v xml:space="preserve">Biến đổi Khí hậu 50Tất cả </v>
      </c>
      <c r="G124" s="338" t="s">
        <v>1200</v>
      </c>
      <c r="H124" s="340" t="s">
        <v>865</v>
      </c>
      <c r="I124" s="301" t="s">
        <v>997</v>
      </c>
      <c r="J124" s="524" t="str">
        <f t="shared" si="7"/>
        <v>Ban quản lý, giám sát viên và/hoặc nhân viên kỹ thuật đã xác định được các mối đe dọa / rủi ro / tác động đáng kể nhất của biến đổi khí hậu (hiện tại và dự kiến) đối với các nguồn sinh kế và hệ thống canh tác chưa?Không</v>
      </c>
      <c r="K124" s="310" t="s">
        <v>1201</v>
      </c>
      <c r="L124" s="559"/>
    </row>
    <row r="125" spans="1:12" ht="153" x14ac:dyDescent="0.25">
      <c r="A125" s="558">
        <v>50</v>
      </c>
      <c r="B125" s="336" t="s">
        <v>1196</v>
      </c>
      <c r="C125" s="304" t="s">
        <v>997</v>
      </c>
      <c r="D125" s="773"/>
      <c r="E125" s="557" t="s">
        <v>1197</v>
      </c>
      <c r="F125" s="338" t="str">
        <f t="shared" si="6"/>
        <v xml:space="preserve">Biến đổi Khí hậu 50Tất cả </v>
      </c>
      <c r="G125" s="560" t="s">
        <v>1200</v>
      </c>
      <c r="H125" s="301" t="s">
        <v>872</v>
      </c>
      <c r="I125" s="301" t="s">
        <v>997</v>
      </c>
      <c r="J125" s="524" t="str">
        <f t="shared" si="7"/>
        <v>Ban quản lý, giám sát viên và/hoặc nhân viên kỹ thuật đã xác định được các mối đe dọa / rủi ro / tác động đáng kể nhất của biến đổi khí hậu (hiện tại và dự kiến) đối với các nguồn sinh kế và hệ thống canh tác chưa?Có</v>
      </c>
      <c r="K125" s="309" t="s">
        <v>998</v>
      </c>
      <c r="L125" s="109"/>
    </row>
    <row r="126" spans="1:12" ht="140.25" x14ac:dyDescent="0.25">
      <c r="A126" s="558">
        <v>51</v>
      </c>
      <c r="B126" s="336" t="s">
        <v>1196</v>
      </c>
      <c r="C126" s="304" t="s">
        <v>997</v>
      </c>
      <c r="D126" s="774"/>
      <c r="E126" s="557" t="s">
        <v>1197</v>
      </c>
      <c r="F126" s="338" t="str">
        <f t="shared" si="6"/>
        <v xml:space="preserve">Biến đổi Khí hậu 51Tất cả </v>
      </c>
      <c r="G126" s="338" t="s">
        <v>1202</v>
      </c>
      <c r="H126" s="340" t="s">
        <v>865</v>
      </c>
      <c r="I126" s="301" t="s">
        <v>997</v>
      </c>
      <c r="J126" s="524" t="str">
        <f t="shared" si="7"/>
        <v>Ban quản lý, giám sát viên và/hoặc nhân viên kỹ thuật có được tiếp cận với thông tin, kỹ năng và dịch vụ liên quan đến biến đổi khí hậu để phát triển và sử dụng các chiến lược thích ứng không?Không</v>
      </c>
      <c r="K126" s="314" t="s">
        <v>1203</v>
      </c>
      <c r="L126" s="109"/>
    </row>
    <row r="127" spans="1:12" ht="127.5" x14ac:dyDescent="0.25">
      <c r="A127" s="558">
        <v>51</v>
      </c>
      <c r="B127" s="336" t="s">
        <v>1196</v>
      </c>
      <c r="C127" s="304" t="s">
        <v>997</v>
      </c>
      <c r="D127" s="775"/>
      <c r="E127" s="557" t="s">
        <v>1197</v>
      </c>
      <c r="F127" s="338" t="str">
        <f t="shared" si="6"/>
        <v xml:space="preserve">Biến đổi Khí hậu 51Tất cả </v>
      </c>
      <c r="G127" s="561" t="s">
        <v>1202</v>
      </c>
      <c r="H127" s="301" t="s">
        <v>872</v>
      </c>
      <c r="I127" s="301" t="s">
        <v>997</v>
      </c>
      <c r="J127" s="524" t="str">
        <f t="shared" si="7"/>
        <v>Ban quản lý, giám sát viên và/hoặc nhân viên kỹ thuật có được tiếp cận với thông tin, kỹ năng và dịch vụ liên quan đến biến đổi khí hậu để phát triển và sử dụng các chiến lược thích ứng không?Có</v>
      </c>
      <c r="K127" s="309" t="s">
        <v>998</v>
      </c>
      <c r="L127" s="109"/>
    </row>
    <row r="128" spans="1:12" ht="127.5" x14ac:dyDescent="0.25">
      <c r="A128" s="558">
        <v>52</v>
      </c>
      <c r="B128" s="562" t="s">
        <v>1196</v>
      </c>
      <c r="C128" s="542" t="s">
        <v>844</v>
      </c>
      <c r="D128" s="774"/>
      <c r="E128" s="557" t="s">
        <v>1197</v>
      </c>
      <c r="F128" s="338" t="str">
        <f t="shared" si="6"/>
        <v>Biến đổi Khí hậu 52Lớn</v>
      </c>
      <c r="G128" s="262" t="s">
        <v>1204</v>
      </c>
      <c r="H128" s="180" t="s">
        <v>865</v>
      </c>
      <c r="I128" s="301" t="s">
        <v>997</v>
      </c>
      <c r="J128" s="524" t="str">
        <f t="shared" si="7"/>
        <v>Các biện pháp khẩn cấp để đối phó với các hiện tượng thời tiết cực đoan và các tác động tiềm tàng của chúng (tức là kế hoạch sơ tán) có được phát triển và áp dụng không?Không</v>
      </c>
      <c r="K128" s="314" t="s">
        <v>1205</v>
      </c>
      <c r="L128" s="109"/>
    </row>
    <row r="129" spans="1:12" ht="114.75" x14ac:dyDescent="0.25">
      <c r="A129" s="558">
        <v>52</v>
      </c>
      <c r="B129" s="336" t="s">
        <v>1196</v>
      </c>
      <c r="C129" s="542" t="s">
        <v>844</v>
      </c>
      <c r="D129" s="776"/>
      <c r="E129" s="557" t="s">
        <v>1197</v>
      </c>
      <c r="F129" s="338" t="str">
        <f t="shared" si="6"/>
        <v>Biến đổi Khí hậu 52Lớn</v>
      </c>
      <c r="G129" s="262" t="s">
        <v>1204</v>
      </c>
      <c r="H129" s="515" t="s">
        <v>872</v>
      </c>
      <c r="I129" s="301" t="s">
        <v>997</v>
      </c>
      <c r="J129" s="524" t="str">
        <f t="shared" si="7"/>
        <v>Các biện pháp khẩn cấp để đối phó với các hiện tượng thời tiết cực đoan và các tác động tiềm tàng của chúng (tức là kế hoạch sơ tán) có được phát triển và áp dụng không?Có</v>
      </c>
      <c r="K129" s="309" t="s">
        <v>998</v>
      </c>
      <c r="L129" s="109"/>
    </row>
    <row r="130" spans="1:12" ht="127.5" x14ac:dyDescent="0.25">
      <c r="A130" s="563">
        <v>52</v>
      </c>
      <c r="B130" s="336" t="s">
        <v>1196</v>
      </c>
      <c r="C130" s="325" t="s">
        <v>993</v>
      </c>
      <c r="D130" s="564"/>
      <c r="E130" s="557" t="s">
        <v>1197</v>
      </c>
      <c r="F130" s="452" t="str">
        <f t="shared" si="6"/>
        <v>Biến đổi Khí hậu 52Chứng nhận nhóm</v>
      </c>
      <c r="G130" s="565" t="s">
        <v>1204</v>
      </c>
      <c r="H130" s="357" t="s">
        <v>865</v>
      </c>
      <c r="I130" s="301" t="s">
        <v>997</v>
      </c>
      <c r="J130" s="524" t="str">
        <f t="shared" si="7"/>
        <v>Các biện pháp khẩn cấp để đối phó với các hiện tượng thời tiết cực đoan và các tác động tiềm tàng của chúng (tức là kế hoạch sơ tán) có được phát triển và áp dụng không?Không</v>
      </c>
      <c r="K130" s="566" t="s">
        <v>1206</v>
      </c>
      <c r="L130" s="559" t="s">
        <v>1176</v>
      </c>
    </row>
    <row r="131" spans="1:12" ht="127.5" x14ac:dyDescent="0.25">
      <c r="A131" s="567">
        <v>52</v>
      </c>
      <c r="B131" s="304" t="s">
        <v>1196</v>
      </c>
      <c r="C131" s="568" t="s">
        <v>993</v>
      </c>
      <c r="D131" s="569"/>
      <c r="E131" s="557" t="s">
        <v>1197</v>
      </c>
      <c r="F131" s="570" t="str">
        <f t="shared" si="6"/>
        <v>Biến đổi Khí hậu 52Chứng nhận nhóm</v>
      </c>
      <c r="G131" s="571" t="s">
        <v>1207</v>
      </c>
      <c r="H131" s="572" t="s">
        <v>872</v>
      </c>
      <c r="I131" s="301" t="s">
        <v>997</v>
      </c>
      <c r="J131" s="524" t="str">
        <f t="shared" si="7"/>
        <v>Các thành viên trong nhóm có biết các biện pháp khẩn cấp để đối phó với các hiện tượng thời tiết khắc nghiệt và các tác động tiềm tàng của chúng (tức là kế hoạch sơ tán) không?Có</v>
      </c>
      <c r="K131" s="573" t="s">
        <v>998</v>
      </c>
      <c r="L131" s="559" t="s">
        <v>1176</v>
      </c>
    </row>
  </sheetData>
  <sheetProtection algorithmName="SHA-512" hashValue="lFmDjuo2S8XrCxgaGcLVYSmasJ++g1JVmzE6HFe0Np3pXrem+4NobtjnIu0BZbSSBqS1Hb3et4vhx0ZveKJMjg==" saltValue="4fwWs+Xe+Zzd67ePMn6wXw==" spinCount="100000" sheet="1" formatColumns="0" formatRows="0"/>
  <mergeCells count="5">
    <mergeCell ref="E85:E86"/>
    <mergeCell ref="E87:E88"/>
    <mergeCell ref="D124:D125"/>
    <mergeCell ref="D126:D127"/>
    <mergeCell ref="D128:D129"/>
  </mergeCells>
  <pageMargins left="0.7" right="0.7" top="0.75" bottom="0.75" header="0.3" footer="0.3"/>
  <pageSetup orientation="portrait" horizontalDpi="4294967293" verticalDpi="4294967293"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B21CE-55A0-4542-9FD6-D94E68B8513A}">
  <sheetPr>
    <tabColor rgb="FF00B0F0"/>
  </sheetPr>
  <dimension ref="A1"/>
  <sheetViews>
    <sheetView showGridLines="0" workbookViewId="0"/>
  </sheetViews>
  <sheetFormatPr defaultRowHeight="15" x14ac:dyDescent="0.25"/>
  <sheetData/>
  <sheetProtection sheet="1" objects="1" scenarios="1" formatColumns="0" formatRows="0"/>
  <pageMargins left="0.7" right="0.7" top="0.75" bottom="0.75" header="0.3" footer="0.3"/>
  <pageSetup paperSize="9"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ABE2D-FB9A-4A41-9572-7E46251284AA}">
  <sheetPr>
    <tabColor rgb="FF00B0F0"/>
  </sheetPr>
  <dimension ref="A1:I143"/>
  <sheetViews>
    <sheetView zoomScaleNormal="100" workbookViewId="0"/>
  </sheetViews>
  <sheetFormatPr defaultColWidth="8.7109375" defaultRowHeight="15" x14ac:dyDescent="0.25"/>
  <cols>
    <col min="1" max="1" width="10.28515625" customWidth="1"/>
    <col min="2" max="2" width="15.7109375" customWidth="1"/>
    <col min="3" max="3" width="21.85546875" customWidth="1"/>
    <col min="4" max="4" width="35.28515625" customWidth="1"/>
    <col min="5" max="5" width="10.85546875" customWidth="1"/>
    <col min="6" max="6" width="96.5703125" customWidth="1"/>
    <col min="7" max="7" width="51.140625" customWidth="1"/>
    <col min="8" max="9" width="8.7109375" style="361"/>
  </cols>
  <sheetData>
    <row r="1" spans="1:7" ht="65.25" customHeight="1" x14ac:dyDescent="0.25">
      <c r="A1" s="457" t="s">
        <v>982</v>
      </c>
      <c r="B1" s="458" t="s">
        <v>983</v>
      </c>
      <c r="C1" s="459" t="s">
        <v>986</v>
      </c>
      <c r="D1" s="460" t="s">
        <v>1210</v>
      </c>
      <c r="E1" s="460" t="s">
        <v>1211</v>
      </c>
      <c r="F1" s="458" t="s">
        <v>1212</v>
      </c>
      <c r="G1" s="600" t="s">
        <v>1213</v>
      </c>
    </row>
    <row r="2" spans="1:7" ht="41.25" customHeight="1" x14ac:dyDescent="0.25">
      <c r="A2" s="779">
        <v>1</v>
      </c>
      <c r="B2" s="780" t="s">
        <v>1064</v>
      </c>
      <c r="C2" s="782" t="s">
        <v>1064</v>
      </c>
      <c r="D2" s="604" t="s">
        <v>1214</v>
      </c>
      <c r="E2" s="180" t="s">
        <v>999</v>
      </c>
      <c r="F2" s="310" t="s">
        <v>1215</v>
      </c>
      <c r="G2" s="441"/>
    </row>
    <row r="3" spans="1:7" ht="49.5" customHeight="1" x14ac:dyDescent="0.25">
      <c r="A3" s="779"/>
      <c r="B3" s="781"/>
      <c r="C3" s="783"/>
      <c r="D3" s="605"/>
      <c r="E3" s="180" t="s">
        <v>996</v>
      </c>
      <c r="F3" s="310" t="s">
        <v>1216</v>
      </c>
      <c r="G3" s="441"/>
    </row>
    <row r="4" spans="1:7" ht="85.5" customHeight="1" x14ac:dyDescent="0.25">
      <c r="A4" s="784">
        <v>2</v>
      </c>
      <c r="B4" s="785" t="s">
        <v>1217</v>
      </c>
      <c r="C4" s="787" t="s">
        <v>1069</v>
      </c>
      <c r="D4" s="789" t="s">
        <v>1218</v>
      </c>
      <c r="E4" s="461" t="s">
        <v>999</v>
      </c>
      <c r="F4" s="461" t="s">
        <v>1219</v>
      </c>
      <c r="G4" s="441"/>
    </row>
    <row r="5" spans="1:7" ht="27.75" customHeight="1" x14ac:dyDescent="0.25">
      <c r="A5" s="784"/>
      <c r="B5" s="786"/>
      <c r="C5" s="788"/>
      <c r="D5" s="790"/>
      <c r="E5" s="461" t="s">
        <v>996</v>
      </c>
      <c r="F5" s="461" t="s">
        <v>998</v>
      </c>
      <c r="G5" s="441"/>
    </row>
    <row r="6" spans="1:7" ht="23.25" customHeight="1" x14ac:dyDescent="0.25">
      <c r="A6" s="791">
        <v>3</v>
      </c>
      <c r="B6" s="786"/>
      <c r="C6" s="604" t="s">
        <v>1069</v>
      </c>
      <c r="D6" s="604" t="s">
        <v>1073</v>
      </c>
      <c r="E6" s="180" t="s">
        <v>999</v>
      </c>
      <c r="F6" s="575" t="s">
        <v>998</v>
      </c>
      <c r="G6" s="441"/>
    </row>
    <row r="7" spans="1:7" ht="32.25" customHeight="1" x14ac:dyDescent="0.25">
      <c r="A7" s="792"/>
      <c r="B7" s="786"/>
      <c r="C7" s="605"/>
      <c r="D7" s="605"/>
      <c r="E7" s="180" t="s">
        <v>996</v>
      </c>
      <c r="F7" s="186" t="s">
        <v>1074</v>
      </c>
      <c r="G7" s="441"/>
    </row>
    <row r="8" spans="1:7" ht="23.25" customHeight="1" x14ac:dyDescent="0.25">
      <c r="A8" s="793">
        <v>4</v>
      </c>
      <c r="B8" s="786"/>
      <c r="C8" s="787" t="s">
        <v>1075</v>
      </c>
      <c r="D8" s="797" t="s">
        <v>1220</v>
      </c>
      <c r="E8" s="461" t="s">
        <v>999</v>
      </c>
      <c r="F8" s="462" t="s">
        <v>998</v>
      </c>
      <c r="G8" s="441"/>
    </row>
    <row r="9" spans="1:7" ht="15" customHeight="1" x14ac:dyDescent="0.25">
      <c r="A9" s="794"/>
      <c r="B9" s="786"/>
      <c r="C9" s="796"/>
      <c r="D9" s="798"/>
      <c r="E9" s="789" t="s">
        <v>996</v>
      </c>
      <c r="F9" s="777" t="s">
        <v>1221</v>
      </c>
      <c r="G9" s="441"/>
    </row>
    <row r="10" spans="1:7" ht="54" customHeight="1" x14ac:dyDescent="0.25">
      <c r="A10" s="795"/>
      <c r="B10" s="786"/>
      <c r="C10" s="788"/>
      <c r="D10" s="799"/>
      <c r="E10" s="790"/>
      <c r="F10" s="778"/>
      <c r="G10" s="441"/>
    </row>
    <row r="11" spans="1:7" ht="51.75" customHeight="1" x14ac:dyDescent="0.25">
      <c r="A11" s="791">
        <v>5</v>
      </c>
      <c r="B11" s="786"/>
      <c r="C11" s="782" t="s">
        <v>1075</v>
      </c>
      <c r="D11" s="604" t="s">
        <v>1222</v>
      </c>
      <c r="E11" s="180" t="s">
        <v>999</v>
      </c>
      <c r="F11" s="576" t="s">
        <v>998</v>
      </c>
      <c r="G11" s="441"/>
    </row>
    <row r="12" spans="1:7" ht="149.25" customHeight="1" x14ac:dyDescent="0.25">
      <c r="A12" s="792"/>
      <c r="B12" s="786"/>
      <c r="C12" s="783"/>
      <c r="D12" s="605"/>
      <c r="E12" s="180" t="s">
        <v>996</v>
      </c>
      <c r="F12" s="577" t="s">
        <v>1223</v>
      </c>
      <c r="G12" s="441"/>
    </row>
    <row r="13" spans="1:7" ht="31.5" customHeight="1" x14ac:dyDescent="0.25">
      <c r="A13" s="784">
        <v>6</v>
      </c>
      <c r="B13" s="786"/>
      <c r="C13" s="787" t="s">
        <v>1080</v>
      </c>
      <c r="D13" s="789" t="s">
        <v>1224</v>
      </c>
      <c r="E13" s="578" t="s">
        <v>999</v>
      </c>
      <c r="F13" s="463" t="s">
        <v>1225</v>
      </c>
      <c r="G13" s="441"/>
    </row>
    <row r="14" spans="1:7" ht="125.25" customHeight="1" x14ac:dyDescent="0.25">
      <c r="A14" s="784"/>
      <c r="B14" s="786"/>
      <c r="C14" s="788"/>
      <c r="D14" s="790"/>
      <c r="E14" s="461" t="s">
        <v>996</v>
      </c>
      <c r="F14" s="464" t="s">
        <v>1226</v>
      </c>
      <c r="G14" s="441"/>
    </row>
    <row r="15" spans="1:7" ht="59.25" customHeight="1" x14ac:dyDescent="0.25">
      <c r="A15" s="779">
        <v>7</v>
      </c>
      <c r="B15" s="786"/>
      <c r="C15" s="782" t="s">
        <v>1088</v>
      </c>
      <c r="D15" s="604" t="s">
        <v>1227</v>
      </c>
      <c r="E15" s="180" t="s">
        <v>999</v>
      </c>
      <c r="F15" s="180" t="s">
        <v>1228</v>
      </c>
      <c r="G15" s="441"/>
    </row>
    <row r="16" spans="1:7" ht="112.5" customHeight="1" x14ac:dyDescent="0.25">
      <c r="A16" s="779"/>
      <c r="B16" s="786"/>
      <c r="C16" s="800"/>
      <c r="D16" s="801"/>
      <c r="E16" s="604" t="s">
        <v>996</v>
      </c>
      <c r="F16" s="604" t="s">
        <v>1229</v>
      </c>
      <c r="G16" s="441"/>
    </row>
    <row r="17" spans="1:7" ht="71.099999999999994" customHeight="1" x14ac:dyDescent="0.25">
      <c r="A17" s="779"/>
      <c r="B17" s="786"/>
      <c r="C17" s="783"/>
      <c r="D17" s="605"/>
      <c r="E17" s="605"/>
      <c r="F17" s="605"/>
      <c r="G17" s="441"/>
    </row>
    <row r="18" spans="1:7" x14ac:dyDescent="0.25">
      <c r="A18" s="784">
        <v>8</v>
      </c>
      <c r="B18" s="786"/>
      <c r="C18" s="787" t="s">
        <v>1097</v>
      </c>
      <c r="D18" s="789" t="s">
        <v>1230</v>
      </c>
      <c r="E18" s="789" t="s">
        <v>999</v>
      </c>
      <c r="F18" s="789" t="s">
        <v>1231</v>
      </c>
      <c r="G18" s="441"/>
    </row>
    <row r="19" spans="1:7" ht="25.5" customHeight="1" x14ac:dyDescent="0.25">
      <c r="A19" s="784"/>
      <c r="B19" s="786"/>
      <c r="C19" s="796"/>
      <c r="D19" s="777"/>
      <c r="E19" s="790"/>
      <c r="F19" s="790"/>
      <c r="G19" s="441"/>
    </row>
    <row r="20" spans="1:7" ht="25.5" customHeight="1" x14ac:dyDescent="0.25">
      <c r="A20" s="784"/>
      <c r="B20" s="786"/>
      <c r="C20" s="796"/>
      <c r="D20" s="777"/>
      <c r="E20" s="789" t="s">
        <v>996</v>
      </c>
      <c r="F20" s="789" t="s">
        <v>1232</v>
      </c>
      <c r="G20" s="441"/>
    </row>
    <row r="21" spans="1:7" ht="36" customHeight="1" x14ac:dyDescent="0.25">
      <c r="A21" s="784"/>
      <c r="B21" s="786"/>
      <c r="C21" s="788"/>
      <c r="D21" s="790"/>
      <c r="E21" s="790"/>
      <c r="F21" s="790"/>
      <c r="G21" s="441"/>
    </row>
    <row r="22" spans="1:7" ht="81" customHeight="1" x14ac:dyDescent="0.25">
      <c r="A22" s="791">
        <v>9</v>
      </c>
      <c r="B22" s="786"/>
      <c r="C22" s="782" t="s">
        <v>1233</v>
      </c>
      <c r="D22" s="610" t="s">
        <v>1234</v>
      </c>
      <c r="E22" s="604" t="s">
        <v>999</v>
      </c>
      <c r="F22" s="604" t="s">
        <v>1235</v>
      </c>
      <c r="G22" s="441"/>
    </row>
    <row r="23" spans="1:7" ht="72.75" customHeight="1" x14ac:dyDescent="0.25">
      <c r="A23" s="805"/>
      <c r="B23" s="786"/>
      <c r="C23" s="800"/>
      <c r="D23" s="630"/>
      <c r="E23" s="605"/>
      <c r="F23" s="804"/>
      <c r="G23" s="441"/>
    </row>
    <row r="24" spans="1:7" ht="53.25" customHeight="1" x14ac:dyDescent="0.25">
      <c r="A24" s="805"/>
      <c r="B24" s="786"/>
      <c r="C24" s="800"/>
      <c r="D24" s="630"/>
      <c r="E24" s="604" t="s">
        <v>996</v>
      </c>
      <c r="F24" s="806" t="s">
        <v>1236</v>
      </c>
      <c r="G24" s="441"/>
    </row>
    <row r="25" spans="1:7" ht="29.25" customHeight="1" x14ac:dyDescent="0.25">
      <c r="A25" s="802"/>
      <c r="B25" s="786"/>
      <c r="C25" s="800"/>
      <c r="D25" s="630"/>
      <c r="E25" s="801"/>
      <c r="F25" s="801"/>
      <c r="G25" s="441"/>
    </row>
    <row r="26" spans="1:7" ht="261" customHeight="1" x14ac:dyDescent="0.25">
      <c r="A26" s="807">
        <v>10</v>
      </c>
      <c r="B26" s="786"/>
      <c r="C26" s="809" t="s">
        <v>1118</v>
      </c>
      <c r="D26" s="810" t="s">
        <v>1237</v>
      </c>
      <c r="E26" s="516" t="s">
        <v>999</v>
      </c>
      <c r="F26" s="463" t="s">
        <v>1238</v>
      </c>
      <c r="G26" s="441"/>
    </row>
    <row r="27" spans="1:7" ht="19.5" customHeight="1" x14ac:dyDescent="0.25">
      <c r="A27" s="807"/>
      <c r="B27" s="786"/>
      <c r="C27" s="809"/>
      <c r="D27" s="810"/>
      <c r="E27" s="809" t="s">
        <v>996</v>
      </c>
      <c r="F27" s="809" t="s">
        <v>998</v>
      </c>
      <c r="G27" s="441"/>
    </row>
    <row r="28" spans="1:7" ht="2.4500000000000002" customHeight="1" x14ac:dyDescent="0.25">
      <c r="A28" s="808"/>
      <c r="B28" s="786"/>
      <c r="C28" s="809"/>
      <c r="D28" s="810"/>
      <c r="E28" s="809"/>
      <c r="F28" s="809"/>
      <c r="G28" s="441"/>
    </row>
    <row r="29" spans="1:7" ht="127.5" customHeight="1" x14ac:dyDescent="0.25">
      <c r="A29" s="791">
        <v>11</v>
      </c>
      <c r="B29" s="786"/>
      <c r="C29" s="803" t="s">
        <v>1121</v>
      </c>
      <c r="D29" s="801" t="s">
        <v>1239</v>
      </c>
      <c r="E29" s="512" t="s">
        <v>999</v>
      </c>
      <c r="F29" s="465" t="s">
        <v>1240</v>
      </c>
      <c r="G29" s="441"/>
    </row>
    <row r="30" spans="1:7" ht="22.5" customHeight="1" x14ac:dyDescent="0.25">
      <c r="A30" s="802"/>
      <c r="B30" s="786"/>
      <c r="C30" s="619"/>
      <c r="D30" s="804"/>
      <c r="E30" s="180" t="s">
        <v>996</v>
      </c>
      <c r="F30" s="579" t="s">
        <v>998</v>
      </c>
      <c r="G30" s="441"/>
    </row>
    <row r="31" spans="1:7" ht="47.25" customHeight="1" x14ac:dyDescent="0.25">
      <c r="A31" s="811">
        <v>12</v>
      </c>
      <c r="B31" s="786"/>
      <c r="C31" s="787" t="s">
        <v>1126</v>
      </c>
      <c r="D31" s="777" t="s">
        <v>1241</v>
      </c>
      <c r="E31" s="578" t="s">
        <v>999</v>
      </c>
      <c r="F31" s="516" t="s">
        <v>1242</v>
      </c>
      <c r="G31" s="441"/>
    </row>
    <row r="32" spans="1:7" ht="30.75" customHeight="1" x14ac:dyDescent="0.25">
      <c r="A32" s="808"/>
      <c r="B32" s="786"/>
      <c r="C32" s="788"/>
      <c r="D32" s="790"/>
      <c r="E32" s="578" t="s">
        <v>996</v>
      </c>
      <c r="F32" s="466" t="s">
        <v>998</v>
      </c>
      <c r="G32" s="441"/>
    </row>
    <row r="33" spans="1:7" ht="96" customHeight="1" x14ac:dyDescent="0.25">
      <c r="A33" s="791">
        <v>13</v>
      </c>
      <c r="B33" s="786"/>
      <c r="C33" s="782" t="s">
        <v>1243</v>
      </c>
      <c r="D33" s="604" t="s">
        <v>1244</v>
      </c>
      <c r="E33" s="580" t="s">
        <v>999</v>
      </c>
      <c r="F33" s="92" t="s">
        <v>1245</v>
      </c>
      <c r="G33" s="441"/>
    </row>
    <row r="34" spans="1:7" ht="27.75" customHeight="1" x14ac:dyDescent="0.25">
      <c r="A34" s="792"/>
      <c r="B34" s="786"/>
      <c r="C34" s="783"/>
      <c r="D34" s="605"/>
      <c r="E34" s="580" t="s">
        <v>996</v>
      </c>
      <c r="F34" s="92" t="s">
        <v>998</v>
      </c>
      <c r="G34" s="441"/>
    </row>
    <row r="35" spans="1:7" ht="64.5" customHeight="1" x14ac:dyDescent="0.25">
      <c r="A35" s="815">
        <v>14</v>
      </c>
      <c r="B35" s="786"/>
      <c r="C35" s="787" t="s">
        <v>1133</v>
      </c>
      <c r="D35" s="789" t="s">
        <v>1246</v>
      </c>
      <c r="E35" s="578" t="s">
        <v>999</v>
      </c>
      <c r="F35" s="463" t="s">
        <v>1247</v>
      </c>
      <c r="G35" s="441"/>
    </row>
    <row r="36" spans="1:7" ht="24" customHeight="1" x14ac:dyDescent="0.25">
      <c r="A36" s="815"/>
      <c r="B36" s="786"/>
      <c r="C36" s="788"/>
      <c r="D36" s="790"/>
      <c r="E36" s="578" t="s">
        <v>996</v>
      </c>
      <c r="F36" s="463" t="s">
        <v>998</v>
      </c>
      <c r="G36" s="441"/>
    </row>
    <row r="37" spans="1:7" ht="25.5" customHeight="1" x14ac:dyDescent="0.25">
      <c r="A37" s="791">
        <v>15</v>
      </c>
      <c r="B37" s="785" t="s">
        <v>1248</v>
      </c>
      <c r="C37" s="782" t="s">
        <v>1137</v>
      </c>
      <c r="D37" s="604" t="s">
        <v>1249</v>
      </c>
      <c r="E37" s="580" t="s">
        <v>999</v>
      </c>
      <c r="F37" s="581" t="s">
        <v>1139</v>
      </c>
      <c r="G37" s="441"/>
    </row>
    <row r="38" spans="1:7" ht="69" customHeight="1" x14ac:dyDescent="0.25">
      <c r="A38" s="792"/>
      <c r="B38" s="786"/>
      <c r="C38" s="783"/>
      <c r="D38" s="605"/>
      <c r="E38" s="580" t="s">
        <v>996</v>
      </c>
      <c r="F38" s="92" t="s">
        <v>1250</v>
      </c>
      <c r="G38" s="441"/>
    </row>
    <row r="39" spans="1:7" ht="27" customHeight="1" x14ac:dyDescent="0.25">
      <c r="A39" s="817">
        <v>16</v>
      </c>
      <c r="B39" s="786"/>
      <c r="C39" s="789" t="s">
        <v>1251</v>
      </c>
      <c r="D39" s="818" t="s">
        <v>1252</v>
      </c>
      <c r="E39" s="578" t="s">
        <v>999</v>
      </c>
      <c r="F39" s="463" t="s">
        <v>998</v>
      </c>
      <c r="G39" s="441"/>
    </row>
    <row r="40" spans="1:7" ht="125.25" customHeight="1" x14ac:dyDescent="0.25">
      <c r="A40" s="808"/>
      <c r="B40" s="786"/>
      <c r="C40" s="790"/>
      <c r="D40" s="819"/>
      <c r="E40" s="578" t="s">
        <v>996</v>
      </c>
      <c r="F40" s="467" t="s">
        <v>1253</v>
      </c>
      <c r="G40" s="441"/>
    </row>
    <row r="41" spans="1:7" ht="41.25" customHeight="1" x14ac:dyDescent="0.25">
      <c r="A41" s="791">
        <v>17</v>
      </c>
      <c r="B41" s="786"/>
      <c r="C41" s="782" t="s">
        <v>1254</v>
      </c>
      <c r="D41" s="604" t="s">
        <v>1255</v>
      </c>
      <c r="E41" s="580" t="s">
        <v>999</v>
      </c>
      <c r="F41" s="92" t="s">
        <v>1256</v>
      </c>
      <c r="G41" s="441"/>
    </row>
    <row r="42" spans="1:7" ht="60" customHeight="1" thickBot="1" x14ac:dyDescent="0.3">
      <c r="A42" s="812"/>
      <c r="B42" s="816"/>
      <c r="C42" s="813"/>
      <c r="D42" s="814"/>
      <c r="E42" s="582" t="s">
        <v>996</v>
      </c>
      <c r="F42" s="583" t="s">
        <v>1257</v>
      </c>
      <c r="G42" s="584"/>
    </row>
    <row r="43" spans="1:7" s="361" customFormat="1" x14ac:dyDescent="0.25">
      <c r="A43" s="585"/>
      <c r="B43" s="585"/>
      <c r="C43" s="585"/>
      <c r="D43" s="585"/>
      <c r="E43" s="585"/>
      <c r="F43" s="585"/>
    </row>
    <row r="44" spans="1:7" s="361" customFormat="1" x14ac:dyDescent="0.25">
      <c r="A44" s="585"/>
      <c r="B44" s="585"/>
      <c r="C44" s="585"/>
      <c r="D44" s="585"/>
      <c r="E44" s="585"/>
      <c r="F44" s="585"/>
    </row>
    <row r="45" spans="1:7" s="361" customFormat="1" x14ac:dyDescent="0.25">
      <c r="A45" s="585"/>
      <c r="B45" s="585"/>
      <c r="C45" s="585"/>
      <c r="D45" s="585"/>
      <c r="E45" s="585"/>
      <c r="F45" s="585"/>
    </row>
    <row r="46" spans="1:7" s="361" customFormat="1" x14ac:dyDescent="0.25">
      <c r="A46" s="585"/>
      <c r="B46" s="585"/>
      <c r="C46" s="585"/>
      <c r="D46" s="585"/>
      <c r="E46" s="585"/>
      <c r="F46" s="585"/>
    </row>
    <row r="47" spans="1:7" s="361" customFormat="1" x14ac:dyDescent="0.25">
      <c r="A47" s="585"/>
      <c r="B47" s="585"/>
      <c r="C47" s="585"/>
      <c r="D47" s="585"/>
      <c r="E47" s="585"/>
      <c r="F47" s="585"/>
    </row>
    <row r="48" spans="1:7" s="361" customFormat="1" x14ac:dyDescent="0.25">
      <c r="A48" s="585"/>
      <c r="B48" s="585"/>
      <c r="C48" s="585"/>
      <c r="D48" s="585"/>
      <c r="E48" s="585"/>
      <c r="F48" s="585"/>
    </row>
    <row r="49" spans="1:6" s="361" customFormat="1" x14ac:dyDescent="0.25">
      <c r="A49" s="585"/>
      <c r="B49" s="585"/>
      <c r="C49" s="585"/>
      <c r="D49" s="585"/>
      <c r="E49" s="585"/>
      <c r="F49" s="585"/>
    </row>
    <row r="50" spans="1:6" s="361" customFormat="1" x14ac:dyDescent="0.25">
      <c r="A50" s="585"/>
      <c r="B50" s="585"/>
      <c r="C50" s="585"/>
      <c r="D50" s="585"/>
      <c r="E50" s="585"/>
      <c r="F50" s="585"/>
    </row>
    <row r="51" spans="1:6" s="361" customFormat="1" x14ac:dyDescent="0.25">
      <c r="A51" s="585"/>
      <c r="B51" s="585"/>
      <c r="C51" s="585"/>
      <c r="D51" s="585"/>
      <c r="E51" s="585"/>
      <c r="F51" s="585"/>
    </row>
    <row r="52" spans="1:6" x14ac:dyDescent="0.25">
      <c r="A52" s="109"/>
      <c r="B52" s="109"/>
      <c r="C52" s="109"/>
      <c r="D52" s="109"/>
      <c r="E52" s="109"/>
      <c r="F52" s="109"/>
    </row>
    <row r="53" spans="1:6" x14ac:dyDescent="0.25">
      <c r="A53" s="109"/>
      <c r="B53" s="109"/>
      <c r="C53" s="109"/>
      <c r="D53" s="109"/>
      <c r="E53" s="109"/>
      <c r="F53" s="109"/>
    </row>
    <row r="54" spans="1:6" x14ac:dyDescent="0.25">
      <c r="A54" s="109"/>
      <c r="B54" s="109"/>
      <c r="C54" s="109"/>
      <c r="D54" s="109"/>
      <c r="E54" s="109"/>
      <c r="F54" s="109"/>
    </row>
    <row r="55" spans="1:6" x14ac:dyDescent="0.25">
      <c r="A55" s="109"/>
      <c r="B55" s="109"/>
      <c r="C55" s="109"/>
      <c r="D55" s="109"/>
      <c r="E55" s="109"/>
      <c r="F55" s="109"/>
    </row>
    <row r="56" spans="1:6" x14ac:dyDescent="0.25">
      <c r="A56" s="109"/>
      <c r="B56" s="109"/>
      <c r="C56" s="109"/>
      <c r="D56" s="109"/>
      <c r="E56" s="109"/>
      <c r="F56" s="109"/>
    </row>
    <row r="57" spans="1:6" x14ac:dyDescent="0.25">
      <c r="A57" s="109"/>
      <c r="B57" s="109"/>
      <c r="C57" s="109"/>
      <c r="D57" s="109"/>
      <c r="E57" s="109"/>
      <c r="F57" s="109"/>
    </row>
    <row r="58" spans="1:6" x14ac:dyDescent="0.25">
      <c r="A58" s="109"/>
      <c r="B58" s="109"/>
      <c r="C58" s="109"/>
      <c r="D58" s="109"/>
      <c r="E58" s="109"/>
      <c r="F58" s="109"/>
    </row>
    <row r="59" spans="1:6" x14ac:dyDescent="0.25">
      <c r="A59" s="109"/>
      <c r="B59" s="109"/>
      <c r="C59" s="109"/>
      <c r="D59" s="109"/>
      <c r="E59" s="109"/>
      <c r="F59" s="109"/>
    </row>
    <row r="60" spans="1:6" x14ac:dyDescent="0.25">
      <c r="A60" s="109"/>
      <c r="B60" s="109"/>
      <c r="C60" s="109"/>
      <c r="D60" s="109"/>
      <c r="E60" s="109"/>
      <c r="F60" s="109"/>
    </row>
    <row r="61" spans="1:6" x14ac:dyDescent="0.25">
      <c r="A61" s="109"/>
      <c r="B61" s="109"/>
      <c r="C61" s="109"/>
      <c r="D61" s="109"/>
      <c r="E61" s="109"/>
      <c r="F61" s="109"/>
    </row>
    <row r="62" spans="1:6" x14ac:dyDescent="0.25">
      <c r="A62" s="109"/>
      <c r="B62" s="109"/>
      <c r="C62" s="109"/>
      <c r="D62" s="109"/>
      <c r="E62" s="109"/>
      <c r="F62" s="109"/>
    </row>
    <row r="63" spans="1:6" x14ac:dyDescent="0.25">
      <c r="A63" s="109"/>
      <c r="B63" s="109"/>
      <c r="C63" s="109"/>
      <c r="D63" s="109"/>
      <c r="E63" s="109"/>
      <c r="F63" s="109"/>
    </row>
    <row r="64" spans="1:6" x14ac:dyDescent="0.25">
      <c r="A64" s="109"/>
      <c r="B64" s="109"/>
      <c r="C64" s="109"/>
      <c r="D64" s="109"/>
      <c r="E64" s="109"/>
      <c r="F64" s="109"/>
    </row>
    <row r="65" spans="1:6" x14ac:dyDescent="0.25">
      <c r="A65" s="109"/>
      <c r="B65" s="109"/>
      <c r="C65" s="109"/>
      <c r="D65" s="109"/>
      <c r="E65" s="109"/>
      <c r="F65" s="109"/>
    </row>
    <row r="66" spans="1:6" x14ac:dyDescent="0.25">
      <c r="A66" s="109"/>
      <c r="B66" s="109"/>
      <c r="C66" s="109"/>
      <c r="D66" s="109"/>
      <c r="E66" s="109"/>
      <c r="F66" s="109"/>
    </row>
    <row r="67" spans="1:6" x14ac:dyDescent="0.25">
      <c r="A67" s="109"/>
      <c r="B67" s="109"/>
      <c r="C67" s="109"/>
      <c r="D67" s="109"/>
      <c r="E67" s="109"/>
      <c r="F67" s="109"/>
    </row>
    <row r="68" spans="1:6" x14ac:dyDescent="0.25">
      <c r="A68" s="109"/>
      <c r="B68" s="109"/>
      <c r="C68" s="109"/>
      <c r="D68" s="109"/>
      <c r="E68" s="109"/>
      <c r="F68" s="109"/>
    </row>
    <row r="69" spans="1:6" x14ac:dyDescent="0.25">
      <c r="A69" s="109"/>
      <c r="B69" s="109"/>
      <c r="C69" s="109"/>
      <c r="D69" s="109"/>
      <c r="E69" s="109"/>
      <c r="F69" s="109"/>
    </row>
    <row r="70" spans="1:6" x14ac:dyDescent="0.25">
      <c r="A70" s="109"/>
      <c r="B70" s="109"/>
      <c r="C70" s="109"/>
      <c r="D70" s="109"/>
      <c r="E70" s="109"/>
      <c r="F70" s="109"/>
    </row>
    <row r="71" spans="1:6" x14ac:dyDescent="0.25">
      <c r="A71" s="109"/>
      <c r="B71" s="109"/>
      <c r="C71" s="109"/>
      <c r="D71" s="109"/>
      <c r="E71" s="109"/>
      <c r="F71" s="109"/>
    </row>
    <row r="72" spans="1:6" x14ac:dyDescent="0.25">
      <c r="A72" s="109"/>
      <c r="B72" s="109"/>
      <c r="C72" s="109"/>
      <c r="D72" s="109"/>
      <c r="E72" s="109"/>
      <c r="F72" s="109"/>
    </row>
    <row r="73" spans="1:6" x14ac:dyDescent="0.25">
      <c r="A73" s="109"/>
      <c r="B73" s="109"/>
      <c r="C73" s="109"/>
      <c r="D73" s="109"/>
      <c r="E73" s="109"/>
      <c r="F73" s="109"/>
    </row>
    <row r="74" spans="1:6" x14ac:dyDescent="0.25">
      <c r="A74" s="109"/>
      <c r="B74" s="109"/>
      <c r="C74" s="109"/>
      <c r="D74" s="109"/>
      <c r="E74" s="109"/>
      <c r="F74" s="109"/>
    </row>
    <row r="75" spans="1:6" x14ac:dyDescent="0.25">
      <c r="A75" s="109"/>
      <c r="B75" s="109"/>
      <c r="C75" s="109"/>
      <c r="D75" s="109"/>
      <c r="E75" s="109"/>
      <c r="F75" s="109"/>
    </row>
    <row r="76" spans="1:6" x14ac:dyDescent="0.25">
      <c r="A76" s="109"/>
      <c r="B76" s="109"/>
      <c r="C76" s="109"/>
      <c r="D76" s="109"/>
      <c r="E76" s="109"/>
      <c r="F76" s="109"/>
    </row>
    <row r="77" spans="1:6" x14ac:dyDescent="0.25">
      <c r="A77" s="109"/>
      <c r="B77" s="109"/>
      <c r="C77" s="109"/>
      <c r="D77" s="109"/>
      <c r="E77" s="109"/>
      <c r="F77" s="109"/>
    </row>
    <row r="78" spans="1:6" x14ac:dyDescent="0.25">
      <c r="A78" s="109"/>
      <c r="B78" s="109"/>
      <c r="C78" s="109"/>
      <c r="D78" s="109"/>
      <c r="E78" s="109"/>
      <c r="F78" s="109"/>
    </row>
    <row r="79" spans="1:6" x14ac:dyDescent="0.25">
      <c r="A79" s="109"/>
      <c r="B79" s="109"/>
      <c r="C79" s="109"/>
      <c r="D79" s="109"/>
      <c r="E79" s="109"/>
      <c r="F79" s="109"/>
    </row>
    <row r="80" spans="1:6" x14ac:dyDescent="0.25">
      <c r="A80" s="109"/>
      <c r="B80" s="109"/>
      <c r="C80" s="109"/>
      <c r="D80" s="109"/>
      <c r="E80" s="109"/>
      <c r="F80" s="109"/>
    </row>
    <row r="81" spans="1:6" x14ac:dyDescent="0.25">
      <c r="A81" s="109"/>
      <c r="B81" s="109"/>
      <c r="C81" s="109"/>
      <c r="D81" s="109"/>
      <c r="E81" s="109"/>
      <c r="F81" s="109"/>
    </row>
    <row r="82" spans="1:6" x14ac:dyDescent="0.25">
      <c r="A82" s="109"/>
      <c r="B82" s="109"/>
      <c r="C82" s="109"/>
      <c r="D82" s="109"/>
      <c r="E82" s="109"/>
      <c r="F82" s="109"/>
    </row>
    <row r="83" spans="1:6" x14ac:dyDescent="0.25">
      <c r="A83" s="109"/>
      <c r="B83" s="109"/>
      <c r="C83" s="109"/>
      <c r="D83" s="109"/>
      <c r="E83" s="109"/>
      <c r="F83" s="109"/>
    </row>
    <row r="84" spans="1:6" x14ac:dyDescent="0.25">
      <c r="A84" s="109"/>
      <c r="B84" s="109"/>
      <c r="C84" s="109"/>
      <c r="D84" s="109"/>
      <c r="E84" s="109"/>
      <c r="F84" s="109"/>
    </row>
    <row r="85" spans="1:6" x14ac:dyDescent="0.25">
      <c r="A85" s="109"/>
      <c r="B85" s="109"/>
      <c r="C85" s="109"/>
      <c r="D85" s="109"/>
      <c r="E85" s="109"/>
      <c r="F85" s="109"/>
    </row>
    <row r="86" spans="1:6" x14ac:dyDescent="0.25">
      <c r="A86" s="109"/>
      <c r="B86" s="109"/>
      <c r="C86" s="109"/>
      <c r="D86" s="109"/>
      <c r="E86" s="109"/>
      <c r="F86" s="109"/>
    </row>
    <row r="87" spans="1:6" x14ac:dyDescent="0.25">
      <c r="A87" s="109"/>
      <c r="B87" s="109"/>
      <c r="C87" s="109"/>
      <c r="D87" s="109"/>
      <c r="E87" s="109"/>
      <c r="F87" s="109"/>
    </row>
    <row r="88" spans="1:6" x14ac:dyDescent="0.25">
      <c r="A88" s="109"/>
      <c r="B88" s="109"/>
      <c r="C88" s="109"/>
      <c r="D88" s="109"/>
      <c r="E88" s="109"/>
      <c r="F88" s="109"/>
    </row>
    <row r="89" spans="1:6" x14ac:dyDescent="0.25">
      <c r="A89" s="109"/>
      <c r="B89" s="109"/>
      <c r="C89" s="109"/>
      <c r="D89" s="109"/>
      <c r="E89" s="109"/>
      <c r="F89" s="109"/>
    </row>
    <row r="90" spans="1:6" x14ac:dyDescent="0.25">
      <c r="A90" s="109"/>
      <c r="B90" s="109"/>
      <c r="C90" s="109"/>
      <c r="D90" s="109"/>
      <c r="E90" s="109"/>
      <c r="F90" s="109"/>
    </row>
    <row r="91" spans="1:6" x14ac:dyDescent="0.25">
      <c r="A91" s="109"/>
      <c r="B91" s="109"/>
      <c r="C91" s="109"/>
      <c r="D91" s="109"/>
      <c r="E91" s="109"/>
      <c r="F91" s="109"/>
    </row>
    <row r="92" spans="1:6" x14ac:dyDescent="0.25">
      <c r="A92" s="109"/>
      <c r="B92" s="109"/>
      <c r="C92" s="109"/>
      <c r="D92" s="109"/>
      <c r="E92" s="109"/>
      <c r="F92" s="109"/>
    </row>
    <row r="93" spans="1:6" x14ac:dyDescent="0.25">
      <c r="A93" s="109"/>
      <c r="B93" s="109"/>
      <c r="C93" s="109"/>
      <c r="D93" s="109"/>
      <c r="E93" s="109"/>
      <c r="F93" s="109"/>
    </row>
    <row r="94" spans="1:6" x14ac:dyDescent="0.25">
      <c r="A94" s="109"/>
      <c r="B94" s="109"/>
      <c r="C94" s="109"/>
      <c r="D94" s="109"/>
      <c r="E94" s="109"/>
      <c r="F94" s="109"/>
    </row>
    <row r="95" spans="1:6" x14ac:dyDescent="0.25">
      <c r="A95" s="109"/>
      <c r="B95" s="109"/>
      <c r="C95" s="109"/>
      <c r="D95" s="109"/>
      <c r="E95" s="109"/>
      <c r="F95" s="109"/>
    </row>
    <row r="96" spans="1:6" x14ac:dyDescent="0.25">
      <c r="A96" s="109"/>
      <c r="B96" s="109"/>
      <c r="C96" s="109"/>
      <c r="D96" s="109"/>
      <c r="E96" s="109"/>
      <c r="F96" s="109"/>
    </row>
    <row r="97" spans="1:6" x14ac:dyDescent="0.25">
      <c r="A97" s="109"/>
      <c r="B97" s="109"/>
      <c r="C97" s="109"/>
      <c r="D97" s="109"/>
      <c r="E97" s="109"/>
      <c r="F97" s="109"/>
    </row>
    <row r="98" spans="1:6" x14ac:dyDescent="0.25">
      <c r="A98" s="109"/>
      <c r="B98" s="109"/>
      <c r="C98" s="109"/>
      <c r="D98" s="109"/>
      <c r="E98" s="109"/>
      <c r="F98" s="109"/>
    </row>
    <row r="99" spans="1:6" x14ac:dyDescent="0.25">
      <c r="A99" s="109"/>
      <c r="B99" s="109"/>
      <c r="C99" s="109"/>
      <c r="D99" s="109"/>
      <c r="E99" s="109"/>
      <c r="F99" s="109"/>
    </row>
    <row r="100" spans="1:6" x14ac:dyDescent="0.25">
      <c r="A100" s="109"/>
      <c r="B100" s="109"/>
      <c r="C100" s="109"/>
      <c r="D100" s="109"/>
      <c r="E100" s="109"/>
      <c r="F100" s="109"/>
    </row>
    <row r="101" spans="1:6" x14ac:dyDescent="0.25">
      <c r="A101" s="109"/>
      <c r="B101" s="109"/>
      <c r="C101" s="109"/>
      <c r="D101" s="109"/>
      <c r="E101" s="109"/>
      <c r="F101" s="109"/>
    </row>
    <row r="102" spans="1:6" x14ac:dyDescent="0.25">
      <c r="A102" s="109"/>
      <c r="B102" s="109"/>
      <c r="C102" s="109"/>
      <c r="D102" s="109"/>
      <c r="E102" s="109"/>
      <c r="F102" s="109"/>
    </row>
    <row r="103" spans="1:6" x14ac:dyDescent="0.25">
      <c r="A103" s="109"/>
      <c r="B103" s="109"/>
      <c r="C103" s="109"/>
      <c r="D103" s="109"/>
      <c r="E103" s="109"/>
      <c r="F103" s="109"/>
    </row>
    <row r="104" spans="1:6" x14ac:dyDescent="0.25">
      <c r="A104" s="109"/>
      <c r="B104" s="109"/>
      <c r="C104" s="109"/>
      <c r="D104" s="109"/>
      <c r="E104" s="109"/>
      <c r="F104" s="109"/>
    </row>
    <row r="105" spans="1:6" x14ac:dyDescent="0.25">
      <c r="A105" s="109"/>
      <c r="B105" s="109"/>
      <c r="C105" s="109"/>
      <c r="D105" s="109"/>
      <c r="E105" s="109"/>
      <c r="F105" s="109"/>
    </row>
    <row r="106" spans="1:6" x14ac:dyDescent="0.25">
      <c r="A106" s="109"/>
      <c r="B106" s="109"/>
      <c r="C106" s="109"/>
      <c r="D106" s="109"/>
      <c r="E106" s="109"/>
      <c r="F106" s="109"/>
    </row>
    <row r="107" spans="1:6" x14ac:dyDescent="0.25">
      <c r="A107" s="109"/>
      <c r="B107" s="109"/>
      <c r="C107" s="109"/>
      <c r="D107" s="109"/>
      <c r="E107" s="109"/>
      <c r="F107" s="109"/>
    </row>
    <row r="108" spans="1:6" x14ac:dyDescent="0.25">
      <c r="A108" s="109"/>
      <c r="B108" s="109"/>
      <c r="C108" s="109"/>
      <c r="D108" s="109"/>
      <c r="E108" s="109"/>
      <c r="F108" s="109"/>
    </row>
    <row r="109" spans="1:6" x14ac:dyDescent="0.25">
      <c r="A109" s="109"/>
      <c r="B109" s="109"/>
      <c r="C109" s="109"/>
      <c r="D109" s="109"/>
      <c r="E109" s="109"/>
      <c r="F109" s="109"/>
    </row>
    <row r="110" spans="1:6" x14ac:dyDescent="0.25">
      <c r="A110" s="109"/>
      <c r="B110" s="109"/>
      <c r="C110" s="109"/>
      <c r="D110" s="109"/>
      <c r="E110" s="109"/>
      <c r="F110" s="109"/>
    </row>
    <row r="111" spans="1:6" x14ac:dyDescent="0.25">
      <c r="A111" s="109"/>
      <c r="B111" s="109"/>
      <c r="C111" s="109"/>
      <c r="D111" s="109"/>
      <c r="E111" s="109"/>
      <c r="F111" s="109"/>
    </row>
    <row r="112" spans="1:6" x14ac:dyDescent="0.25">
      <c r="A112" s="109"/>
      <c r="B112" s="109"/>
      <c r="C112" s="109"/>
      <c r="D112" s="109"/>
      <c r="E112" s="109"/>
      <c r="F112" s="109"/>
    </row>
    <row r="113" spans="1:6" x14ac:dyDescent="0.25">
      <c r="A113" s="109"/>
      <c r="B113" s="109"/>
      <c r="C113" s="109"/>
      <c r="D113" s="109"/>
      <c r="E113" s="109"/>
      <c r="F113" s="109"/>
    </row>
    <row r="114" spans="1:6" x14ac:dyDescent="0.25">
      <c r="A114" s="109"/>
      <c r="B114" s="109"/>
      <c r="C114" s="109"/>
      <c r="D114" s="109"/>
      <c r="E114" s="109"/>
      <c r="F114" s="109"/>
    </row>
    <row r="115" spans="1:6" x14ac:dyDescent="0.25">
      <c r="A115" s="109"/>
      <c r="B115" s="109"/>
      <c r="C115" s="109"/>
      <c r="D115" s="109"/>
      <c r="E115" s="109"/>
      <c r="F115" s="109"/>
    </row>
    <row r="116" spans="1:6" x14ac:dyDescent="0.25">
      <c r="A116" s="109"/>
      <c r="B116" s="109"/>
      <c r="C116" s="109"/>
      <c r="D116" s="109"/>
      <c r="E116" s="109"/>
      <c r="F116" s="109"/>
    </row>
    <row r="117" spans="1:6" x14ac:dyDescent="0.25">
      <c r="A117" s="109"/>
      <c r="B117" s="109"/>
      <c r="C117" s="109"/>
      <c r="D117" s="109"/>
      <c r="E117" s="109"/>
      <c r="F117" s="109"/>
    </row>
    <row r="118" spans="1:6" x14ac:dyDescent="0.25">
      <c r="A118" s="109"/>
      <c r="B118" s="109"/>
      <c r="C118" s="109"/>
      <c r="D118" s="109"/>
      <c r="E118" s="109"/>
      <c r="F118" s="109"/>
    </row>
    <row r="119" spans="1:6" x14ac:dyDescent="0.25">
      <c r="A119" s="109"/>
      <c r="B119" s="109"/>
      <c r="C119" s="109"/>
      <c r="D119" s="109"/>
      <c r="E119" s="109"/>
      <c r="F119" s="109"/>
    </row>
    <row r="120" spans="1:6" x14ac:dyDescent="0.25">
      <c r="A120" s="109"/>
      <c r="B120" s="109"/>
      <c r="C120" s="109"/>
      <c r="D120" s="109"/>
      <c r="E120" s="109"/>
      <c r="F120" s="109"/>
    </row>
    <row r="121" spans="1:6" x14ac:dyDescent="0.25">
      <c r="A121" s="109"/>
      <c r="B121" s="109"/>
      <c r="C121" s="109"/>
      <c r="D121" s="109"/>
      <c r="E121" s="109"/>
      <c r="F121" s="109"/>
    </row>
    <row r="122" spans="1:6" x14ac:dyDescent="0.25">
      <c r="A122" s="109"/>
      <c r="B122" s="109"/>
      <c r="C122" s="109"/>
      <c r="D122" s="109"/>
      <c r="E122" s="109"/>
      <c r="F122" s="109"/>
    </row>
    <row r="123" spans="1:6" x14ac:dyDescent="0.25">
      <c r="A123" s="109"/>
      <c r="B123" s="109"/>
      <c r="C123" s="109"/>
      <c r="D123" s="109"/>
      <c r="E123" s="109"/>
      <c r="F123" s="109"/>
    </row>
    <row r="124" spans="1:6" x14ac:dyDescent="0.25">
      <c r="A124" s="109"/>
      <c r="B124" s="109"/>
      <c r="C124" s="109"/>
      <c r="D124" s="109"/>
      <c r="E124" s="109"/>
      <c r="F124" s="109"/>
    </row>
    <row r="125" spans="1:6" x14ac:dyDescent="0.25">
      <c r="A125" s="109"/>
      <c r="B125" s="109"/>
      <c r="C125" s="109"/>
      <c r="D125" s="109"/>
      <c r="E125" s="109"/>
      <c r="F125" s="109"/>
    </row>
    <row r="126" spans="1:6" x14ac:dyDescent="0.25">
      <c r="A126" s="109"/>
      <c r="B126" s="109"/>
      <c r="C126" s="109"/>
      <c r="D126" s="109"/>
      <c r="E126" s="109"/>
      <c r="F126" s="109"/>
    </row>
    <row r="127" spans="1:6" x14ac:dyDescent="0.25">
      <c r="A127" s="109"/>
      <c r="B127" s="109"/>
      <c r="C127" s="109"/>
      <c r="D127" s="109"/>
      <c r="E127" s="109"/>
      <c r="F127" s="109"/>
    </row>
    <row r="128" spans="1:6" x14ac:dyDescent="0.25">
      <c r="A128" s="109"/>
      <c r="B128" s="109"/>
      <c r="C128" s="109"/>
      <c r="D128" s="109"/>
      <c r="E128" s="109"/>
      <c r="F128" s="109"/>
    </row>
    <row r="129" spans="1:6" x14ac:dyDescent="0.25">
      <c r="A129" s="109"/>
      <c r="B129" s="109"/>
      <c r="C129" s="109"/>
      <c r="D129" s="109"/>
      <c r="E129" s="109"/>
      <c r="F129" s="109"/>
    </row>
    <row r="130" spans="1:6" x14ac:dyDescent="0.25">
      <c r="A130" s="109"/>
      <c r="B130" s="109"/>
      <c r="C130" s="109"/>
      <c r="D130" s="109"/>
      <c r="E130" s="109"/>
      <c r="F130" s="109"/>
    </row>
    <row r="131" spans="1:6" x14ac:dyDescent="0.25">
      <c r="A131" s="109"/>
      <c r="B131" s="109"/>
      <c r="C131" s="109"/>
      <c r="D131" s="109"/>
      <c r="E131" s="109"/>
      <c r="F131" s="109"/>
    </row>
    <row r="132" spans="1:6" x14ac:dyDescent="0.25">
      <c r="A132" s="109"/>
      <c r="B132" s="109"/>
      <c r="C132" s="109"/>
      <c r="D132" s="109"/>
      <c r="E132" s="109"/>
      <c r="F132" s="109"/>
    </row>
    <row r="133" spans="1:6" x14ac:dyDescent="0.25">
      <c r="A133" s="109"/>
      <c r="B133" s="109"/>
      <c r="C133" s="109"/>
      <c r="D133" s="109"/>
      <c r="E133" s="109"/>
      <c r="F133" s="109"/>
    </row>
    <row r="134" spans="1:6" x14ac:dyDescent="0.25">
      <c r="A134" s="109"/>
      <c r="B134" s="109"/>
      <c r="C134" s="109"/>
      <c r="D134" s="109"/>
      <c r="E134" s="109"/>
      <c r="F134" s="109"/>
    </row>
    <row r="135" spans="1:6" x14ac:dyDescent="0.25">
      <c r="A135" s="109"/>
      <c r="B135" s="109"/>
      <c r="C135" s="109"/>
      <c r="D135" s="109"/>
      <c r="E135" s="109"/>
      <c r="F135" s="109"/>
    </row>
    <row r="136" spans="1:6" x14ac:dyDescent="0.25">
      <c r="A136" s="109"/>
      <c r="B136" s="109"/>
      <c r="C136" s="109"/>
      <c r="D136" s="109"/>
      <c r="E136" s="109"/>
      <c r="F136" s="109"/>
    </row>
    <row r="137" spans="1:6" x14ac:dyDescent="0.25">
      <c r="A137" s="109"/>
      <c r="B137" s="109"/>
      <c r="C137" s="109"/>
      <c r="D137" s="109"/>
      <c r="E137" s="109"/>
      <c r="F137" s="109"/>
    </row>
    <row r="138" spans="1:6" x14ac:dyDescent="0.25">
      <c r="A138" s="109"/>
      <c r="B138" s="109"/>
      <c r="C138" s="109"/>
      <c r="D138" s="109"/>
      <c r="E138" s="109"/>
      <c r="F138" s="109"/>
    </row>
    <row r="139" spans="1:6" x14ac:dyDescent="0.25">
      <c r="A139" s="109"/>
      <c r="B139" s="109"/>
      <c r="C139" s="109"/>
      <c r="D139" s="109"/>
      <c r="E139" s="109"/>
      <c r="F139" s="109"/>
    </row>
    <row r="140" spans="1:6" x14ac:dyDescent="0.25">
      <c r="A140" s="109"/>
      <c r="B140" s="109"/>
      <c r="C140" s="109"/>
      <c r="D140" s="109"/>
      <c r="E140" s="109"/>
      <c r="F140" s="109"/>
    </row>
    <row r="141" spans="1:6" x14ac:dyDescent="0.25">
      <c r="A141" s="109"/>
      <c r="B141" s="109"/>
      <c r="C141" s="109"/>
      <c r="D141" s="109"/>
      <c r="E141" s="109"/>
      <c r="F141" s="109"/>
    </row>
    <row r="142" spans="1:6" x14ac:dyDescent="0.25">
      <c r="A142" s="109"/>
      <c r="B142" s="109"/>
      <c r="C142" s="109"/>
      <c r="D142" s="109"/>
      <c r="E142" s="109"/>
      <c r="F142" s="109"/>
    </row>
    <row r="143" spans="1:6" x14ac:dyDescent="0.25">
      <c r="A143" s="109"/>
      <c r="B143" s="109"/>
      <c r="C143" s="109"/>
      <c r="D143" s="109"/>
      <c r="E143" s="109"/>
      <c r="F143" s="109"/>
    </row>
  </sheetData>
  <sheetProtection algorithmName="SHA-512" hashValue="l7EsoUq9Y3/tnWOZRc4pz7lNr/ud1AU8F8IFPqqwM30Qq+KuyPWmTZvCG2NuOxVsSRee2hxjqrTg73Lx3eajKg==" saltValue="4SntwcGUKnu76D2l4fTrog==" spinCount="100000" sheet="1" objects="1" scenarios="1" formatColumns="0" formatRows="0"/>
  <mergeCells count="68">
    <mergeCell ref="A41:A42"/>
    <mergeCell ref="C41:C42"/>
    <mergeCell ref="D41:D42"/>
    <mergeCell ref="A35:A36"/>
    <mergeCell ref="C35:C36"/>
    <mergeCell ref="D35:D36"/>
    <mergeCell ref="A37:A38"/>
    <mergeCell ref="B37:B42"/>
    <mergeCell ref="C37:C38"/>
    <mergeCell ref="D37:D38"/>
    <mergeCell ref="A39:A40"/>
    <mergeCell ref="C39:C40"/>
    <mergeCell ref="D39:D40"/>
    <mergeCell ref="A31:A32"/>
    <mergeCell ref="C31:C32"/>
    <mergeCell ref="D31:D32"/>
    <mergeCell ref="A33:A34"/>
    <mergeCell ref="C33:C34"/>
    <mergeCell ref="D33:D34"/>
    <mergeCell ref="A26:A28"/>
    <mergeCell ref="C26:C28"/>
    <mergeCell ref="D26:D28"/>
    <mergeCell ref="E27:E28"/>
    <mergeCell ref="F27:F28"/>
    <mergeCell ref="A29:A30"/>
    <mergeCell ref="C29:C30"/>
    <mergeCell ref="D29:D30"/>
    <mergeCell ref="E20:E21"/>
    <mergeCell ref="F20:F21"/>
    <mergeCell ref="A22:A25"/>
    <mergeCell ref="C22:C25"/>
    <mergeCell ref="D22:D25"/>
    <mergeCell ref="E22:E23"/>
    <mergeCell ref="F22:F23"/>
    <mergeCell ref="E24:E25"/>
    <mergeCell ref="F24:F25"/>
    <mergeCell ref="A18:A21"/>
    <mergeCell ref="C18:C21"/>
    <mergeCell ref="D18:D21"/>
    <mergeCell ref="E18:E19"/>
    <mergeCell ref="F18:F19"/>
    <mergeCell ref="A11:A12"/>
    <mergeCell ref="C11:C12"/>
    <mergeCell ref="D11:D12"/>
    <mergeCell ref="A13:A14"/>
    <mergeCell ref="C13:C14"/>
    <mergeCell ref="D13:D14"/>
    <mergeCell ref="A15:A17"/>
    <mergeCell ref="C15:C17"/>
    <mergeCell ref="D15:D17"/>
    <mergeCell ref="E16:E17"/>
    <mergeCell ref="F16:F17"/>
    <mergeCell ref="F9:F10"/>
    <mergeCell ref="A2:A3"/>
    <mergeCell ref="B2:B3"/>
    <mergeCell ref="C2:C3"/>
    <mergeCell ref="D2:D3"/>
    <mergeCell ref="A4:A5"/>
    <mergeCell ref="B4:B36"/>
    <mergeCell ref="C4:C5"/>
    <mergeCell ref="D4:D5"/>
    <mergeCell ref="A6:A7"/>
    <mergeCell ref="C6:C7"/>
    <mergeCell ref="D6:D7"/>
    <mergeCell ref="A8:A10"/>
    <mergeCell ref="C8:C10"/>
    <mergeCell ref="D8:D10"/>
    <mergeCell ref="E9:E10"/>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F1B5D-7487-4362-9137-D088D5101B73}">
  <dimension ref="A1:J27"/>
  <sheetViews>
    <sheetView workbookViewId="0">
      <pane xSplit="1" ySplit="2" topLeftCell="B3" activePane="bottomRight" state="frozen"/>
      <selection pane="topRight"/>
      <selection pane="bottomLeft"/>
      <selection pane="bottomRight" activeCell="C10" sqref="C10"/>
    </sheetView>
  </sheetViews>
  <sheetFormatPr defaultColWidth="30" defaultRowHeight="15" x14ac:dyDescent="0.25"/>
  <cols>
    <col min="1" max="1" width="37.85546875" style="469" customWidth="1"/>
    <col min="2" max="2" width="20" style="468" customWidth="1"/>
    <col min="3" max="3" width="27.7109375" style="468" customWidth="1"/>
    <col min="4" max="5" width="30" style="468"/>
    <col min="6" max="6" width="18.140625" style="468" customWidth="1"/>
    <col min="7" max="7" width="28.7109375" style="468" customWidth="1"/>
    <col min="8" max="16384" width="30" style="468"/>
  </cols>
  <sheetData>
    <row r="1" spans="1:10" s="483" customFormat="1" ht="16.5" x14ac:dyDescent="0.25">
      <c r="A1" s="485" t="s">
        <v>971</v>
      </c>
      <c r="B1" s="483" t="s">
        <v>970</v>
      </c>
      <c r="C1" s="483" t="s">
        <v>969</v>
      </c>
      <c r="D1" s="483" t="s">
        <v>968</v>
      </c>
      <c r="E1" s="483" t="s">
        <v>967</v>
      </c>
      <c r="F1" s="483" t="s">
        <v>966</v>
      </c>
      <c r="G1" s="483" t="s">
        <v>965</v>
      </c>
      <c r="H1" s="483" t="s">
        <v>964</v>
      </c>
      <c r="I1" s="483" t="s">
        <v>963</v>
      </c>
      <c r="J1" s="484" t="s">
        <v>962</v>
      </c>
    </row>
    <row r="2" spans="1:10" ht="30" hidden="1" x14ac:dyDescent="0.25">
      <c r="A2" s="469" t="s">
        <v>961</v>
      </c>
      <c r="B2" s="468" t="s">
        <v>960</v>
      </c>
      <c r="C2" s="468" t="s">
        <v>959</v>
      </c>
      <c r="D2" s="468" t="s">
        <v>958</v>
      </c>
      <c r="E2" s="468" t="s">
        <v>957</v>
      </c>
      <c r="F2" s="468" t="s">
        <v>956</v>
      </c>
      <c r="G2" s="468" t="s">
        <v>955</v>
      </c>
      <c r="H2" s="468" t="s">
        <v>954</v>
      </c>
      <c r="I2" s="468" t="s">
        <v>953</v>
      </c>
      <c r="J2" s="468" t="s">
        <v>952</v>
      </c>
    </row>
    <row r="3" spans="1:10" ht="45" x14ac:dyDescent="0.25">
      <c r="A3" s="469" t="s">
        <v>773</v>
      </c>
      <c r="B3" s="468" t="s">
        <v>951</v>
      </c>
      <c r="C3" s="468" t="s">
        <v>950</v>
      </c>
      <c r="D3" s="468" t="s">
        <v>778</v>
      </c>
      <c r="E3" s="468" t="s">
        <v>949</v>
      </c>
      <c r="F3" s="468" t="s">
        <v>948</v>
      </c>
      <c r="G3" s="468" t="s">
        <v>947</v>
      </c>
      <c r="H3" s="468" t="s">
        <v>946</v>
      </c>
      <c r="I3" s="468" t="s">
        <v>945</v>
      </c>
      <c r="J3" s="468" t="s">
        <v>944</v>
      </c>
    </row>
    <row r="4" spans="1:10" ht="30" x14ac:dyDescent="0.25">
      <c r="A4" s="469" t="s">
        <v>765</v>
      </c>
      <c r="B4" s="468" t="s">
        <v>943</v>
      </c>
      <c r="C4" s="468" t="s">
        <v>942</v>
      </c>
      <c r="D4" s="468" t="s">
        <v>779</v>
      </c>
      <c r="E4" s="468" t="s">
        <v>941</v>
      </c>
      <c r="F4" s="468" t="s">
        <v>940</v>
      </c>
      <c r="G4" s="468" t="s">
        <v>939</v>
      </c>
      <c r="H4" s="468" t="s">
        <v>938</v>
      </c>
      <c r="I4" s="468" t="s">
        <v>937</v>
      </c>
      <c r="J4" s="468" t="s">
        <v>936</v>
      </c>
    </row>
    <row r="5" spans="1:10" x14ac:dyDescent="0.25">
      <c r="A5" s="469" t="s">
        <v>9</v>
      </c>
      <c r="B5" s="468" t="s">
        <v>762</v>
      </c>
      <c r="C5" s="468" t="s">
        <v>935</v>
      </c>
      <c r="D5" s="468" t="s">
        <v>762</v>
      </c>
      <c r="E5" s="468" t="s">
        <v>934</v>
      </c>
      <c r="F5" s="468" t="s">
        <v>933</v>
      </c>
      <c r="G5" s="468" t="s">
        <v>918</v>
      </c>
      <c r="H5" s="468" t="s">
        <v>932</v>
      </c>
      <c r="I5" s="468" t="s">
        <v>931</v>
      </c>
      <c r="J5" s="468" t="s">
        <v>930</v>
      </c>
    </row>
    <row r="6" spans="1:10" x14ac:dyDescent="0.25">
      <c r="A6" s="469" t="s">
        <v>766</v>
      </c>
      <c r="B6" s="468" t="s">
        <v>929</v>
      </c>
      <c r="C6" s="468" t="s">
        <v>928</v>
      </c>
      <c r="D6" s="468" t="s">
        <v>780</v>
      </c>
      <c r="E6" s="468" t="s">
        <v>927</v>
      </c>
      <c r="F6" s="468" t="s">
        <v>926</v>
      </c>
      <c r="G6" s="468" t="s">
        <v>925</v>
      </c>
      <c r="H6" s="468" t="s">
        <v>924</v>
      </c>
      <c r="I6" s="468" t="s">
        <v>923</v>
      </c>
      <c r="J6" s="468" t="s">
        <v>922</v>
      </c>
    </row>
    <row r="7" spans="1:10" x14ac:dyDescent="0.25">
      <c r="A7" s="469" t="s">
        <v>5</v>
      </c>
      <c r="B7" s="468" t="s">
        <v>921</v>
      </c>
      <c r="C7" s="468" t="s">
        <v>5</v>
      </c>
      <c r="D7" s="468" t="s">
        <v>781</v>
      </c>
      <c r="E7" s="468" t="s">
        <v>920</v>
      </c>
      <c r="F7" s="468" t="s">
        <v>919</v>
      </c>
      <c r="G7" s="468" t="s">
        <v>918</v>
      </c>
      <c r="H7" s="468" t="s">
        <v>917</v>
      </c>
      <c r="I7" s="468" t="s">
        <v>916</v>
      </c>
      <c r="J7" s="468" t="s">
        <v>915</v>
      </c>
    </row>
    <row r="8" spans="1:10" ht="30" x14ac:dyDescent="0.25">
      <c r="A8" s="469" t="s">
        <v>767</v>
      </c>
      <c r="B8" s="468" t="s">
        <v>914</v>
      </c>
      <c r="C8" s="468" t="s">
        <v>913</v>
      </c>
      <c r="D8" s="468" t="s">
        <v>782</v>
      </c>
      <c r="E8" s="468" t="s">
        <v>912</v>
      </c>
      <c r="F8" s="468" t="s">
        <v>1258</v>
      </c>
      <c r="G8" s="468" t="s">
        <v>911</v>
      </c>
      <c r="H8" s="468" t="s">
        <v>910</v>
      </c>
      <c r="I8" s="468" t="s">
        <v>909</v>
      </c>
      <c r="J8" s="468" t="s">
        <v>908</v>
      </c>
    </row>
    <row r="9" spans="1:10" ht="30" x14ac:dyDescent="0.25">
      <c r="A9" s="469" t="s">
        <v>768</v>
      </c>
      <c r="B9" s="468" t="s">
        <v>907</v>
      </c>
      <c r="C9" s="468" t="s">
        <v>906</v>
      </c>
      <c r="D9" s="468" t="s">
        <v>783</v>
      </c>
      <c r="E9" s="468" t="s">
        <v>905</v>
      </c>
      <c r="F9" s="468" t="s">
        <v>904</v>
      </c>
      <c r="G9" s="468" t="s">
        <v>903</v>
      </c>
      <c r="H9" s="468" t="s">
        <v>902</v>
      </c>
      <c r="I9" s="468" t="s">
        <v>901</v>
      </c>
      <c r="J9" s="468" t="s">
        <v>900</v>
      </c>
    </row>
    <row r="10" spans="1:10" ht="60" x14ac:dyDescent="0.25">
      <c r="A10" s="469" t="s">
        <v>769</v>
      </c>
      <c r="B10" s="468" t="s">
        <v>899</v>
      </c>
      <c r="C10" s="468" t="s">
        <v>898</v>
      </c>
      <c r="D10" s="468" t="s">
        <v>784</v>
      </c>
      <c r="E10" s="468" t="s">
        <v>897</v>
      </c>
      <c r="F10" s="468" t="s">
        <v>896</v>
      </c>
      <c r="G10" s="468" t="s">
        <v>895</v>
      </c>
      <c r="H10" s="468" t="s">
        <v>894</v>
      </c>
      <c r="I10" s="468" t="s">
        <v>893</v>
      </c>
      <c r="J10" s="468" t="s">
        <v>892</v>
      </c>
    </row>
    <row r="11" spans="1:10" ht="60" x14ac:dyDescent="0.25">
      <c r="A11" s="482" t="s">
        <v>770</v>
      </c>
      <c r="B11" s="468" t="s">
        <v>891</v>
      </c>
      <c r="C11" s="481" t="s">
        <v>890</v>
      </c>
      <c r="D11" s="468" t="s">
        <v>785</v>
      </c>
      <c r="E11" s="468" t="s">
        <v>889</v>
      </c>
      <c r="F11" s="468" t="s">
        <v>888</v>
      </c>
      <c r="G11" s="469" t="s">
        <v>887</v>
      </c>
      <c r="H11" s="469" t="s">
        <v>886</v>
      </c>
      <c r="I11" s="473" t="s">
        <v>885</v>
      </c>
      <c r="J11" s="469" t="s">
        <v>884</v>
      </c>
    </row>
    <row r="12" spans="1:10" ht="60" x14ac:dyDescent="0.25">
      <c r="A12" s="469" t="s">
        <v>771</v>
      </c>
      <c r="B12" s="468" t="s">
        <v>883</v>
      </c>
      <c r="C12" s="468" t="s">
        <v>882</v>
      </c>
      <c r="D12" s="468" t="s">
        <v>786</v>
      </c>
      <c r="E12" s="468" t="s">
        <v>881</v>
      </c>
      <c r="F12" s="468" t="s">
        <v>880</v>
      </c>
      <c r="G12" s="468" t="s">
        <v>879</v>
      </c>
      <c r="H12" s="468" t="s">
        <v>878</v>
      </c>
      <c r="I12" s="473" t="s">
        <v>877</v>
      </c>
      <c r="J12" s="468" t="s">
        <v>876</v>
      </c>
    </row>
    <row r="13" spans="1:10" x14ac:dyDescent="0.25">
      <c r="A13" s="469" t="s">
        <v>61</v>
      </c>
      <c r="B13" s="468" t="s">
        <v>875</v>
      </c>
      <c r="C13" s="468" t="s">
        <v>874</v>
      </c>
      <c r="D13" s="477" t="s">
        <v>776</v>
      </c>
      <c r="E13" s="468" t="s">
        <v>873</v>
      </c>
      <c r="F13" s="468" t="s">
        <v>872</v>
      </c>
      <c r="G13" s="468" t="s">
        <v>871</v>
      </c>
      <c r="H13" s="468" t="s">
        <v>870</v>
      </c>
      <c r="I13" s="473" t="s">
        <v>869</v>
      </c>
      <c r="J13" s="468" t="s">
        <v>868</v>
      </c>
    </row>
    <row r="14" spans="1:10" x14ac:dyDescent="0.25">
      <c r="A14" s="469" t="s">
        <v>39</v>
      </c>
      <c r="B14" s="468" t="s">
        <v>39</v>
      </c>
      <c r="C14" s="468" t="s">
        <v>867</v>
      </c>
      <c r="D14" s="477" t="s">
        <v>775</v>
      </c>
      <c r="E14" s="468" t="s">
        <v>866</v>
      </c>
      <c r="F14" s="468" t="s">
        <v>865</v>
      </c>
      <c r="G14" s="468" t="s">
        <v>864</v>
      </c>
      <c r="H14" s="468" t="s">
        <v>863</v>
      </c>
      <c r="I14" s="473" t="s">
        <v>862</v>
      </c>
      <c r="J14" s="468" t="s">
        <v>861</v>
      </c>
    </row>
    <row r="15" spans="1:10" x14ac:dyDescent="0.25">
      <c r="A15" s="479" t="s">
        <v>64</v>
      </c>
      <c r="B15" s="468" t="s">
        <v>860</v>
      </c>
      <c r="C15" s="468" t="s">
        <v>859</v>
      </c>
      <c r="D15" s="478" t="s">
        <v>777</v>
      </c>
      <c r="E15" s="468" t="s">
        <v>858</v>
      </c>
      <c r="F15" s="468" t="s">
        <v>1260</v>
      </c>
      <c r="G15" s="468" t="s">
        <v>857</v>
      </c>
      <c r="H15" s="468" t="s">
        <v>856</v>
      </c>
      <c r="I15" s="473" t="s">
        <v>855</v>
      </c>
      <c r="J15" s="476" t="s">
        <v>854</v>
      </c>
    </row>
    <row r="16" spans="1:10" ht="16.5" x14ac:dyDescent="0.3">
      <c r="A16" s="479" t="s">
        <v>415</v>
      </c>
      <c r="B16" s="468" t="s">
        <v>853</v>
      </c>
      <c r="D16" s="478" t="s">
        <v>788</v>
      </c>
      <c r="E16" s="468" t="s">
        <v>852</v>
      </c>
      <c r="F16" s="468" t="s">
        <v>851</v>
      </c>
      <c r="G16" s="468" t="s">
        <v>850</v>
      </c>
      <c r="H16" s="468" t="s">
        <v>849</v>
      </c>
      <c r="I16" s="473" t="s">
        <v>848</v>
      </c>
      <c r="J16" s="480" t="s">
        <v>847</v>
      </c>
    </row>
    <row r="17" spans="1:10" x14ac:dyDescent="0.25">
      <c r="A17" s="469" t="s">
        <v>26</v>
      </c>
      <c r="B17" s="468" t="s">
        <v>764</v>
      </c>
      <c r="C17" s="468" t="s">
        <v>846</v>
      </c>
      <c r="D17" s="477" t="s">
        <v>764</v>
      </c>
      <c r="E17" s="468" t="s">
        <v>845</v>
      </c>
      <c r="F17" s="468" t="s">
        <v>844</v>
      </c>
      <c r="G17" s="468" t="s">
        <v>843</v>
      </c>
      <c r="H17" s="468" t="s">
        <v>842</v>
      </c>
      <c r="I17" s="473" t="s">
        <v>841</v>
      </c>
      <c r="J17" s="468" t="s">
        <v>840</v>
      </c>
    </row>
    <row r="18" spans="1:10" ht="30" x14ac:dyDescent="0.25">
      <c r="A18" s="479" t="s">
        <v>16</v>
      </c>
      <c r="B18" s="468" t="s">
        <v>839</v>
      </c>
      <c r="C18" s="468" t="s">
        <v>838</v>
      </c>
      <c r="D18" s="478" t="s">
        <v>774</v>
      </c>
      <c r="E18" s="468" t="s">
        <v>837</v>
      </c>
      <c r="F18" s="468" t="s">
        <v>836</v>
      </c>
      <c r="G18" s="468" t="s">
        <v>835</v>
      </c>
      <c r="H18" s="468" t="s">
        <v>834</v>
      </c>
      <c r="I18" s="473" t="s">
        <v>833</v>
      </c>
      <c r="J18" s="476" t="s">
        <v>832</v>
      </c>
    </row>
    <row r="19" spans="1:10" x14ac:dyDescent="0.25">
      <c r="A19" s="469" t="s">
        <v>23</v>
      </c>
      <c r="B19" s="468" t="s">
        <v>763</v>
      </c>
      <c r="C19" s="468" t="s">
        <v>831</v>
      </c>
      <c r="D19" s="477" t="s">
        <v>763</v>
      </c>
      <c r="E19" s="468" t="s">
        <v>830</v>
      </c>
      <c r="F19" s="468" t="s">
        <v>997</v>
      </c>
      <c r="G19" s="468" t="s">
        <v>829</v>
      </c>
      <c r="H19" s="468" t="s">
        <v>828</v>
      </c>
      <c r="I19" s="473" t="s">
        <v>827</v>
      </c>
      <c r="J19" s="476" t="s">
        <v>826</v>
      </c>
    </row>
    <row r="20" spans="1:10" ht="60" x14ac:dyDescent="0.25">
      <c r="A20" s="475" t="s">
        <v>772</v>
      </c>
      <c r="B20" s="468" t="s">
        <v>825</v>
      </c>
      <c r="C20" s="468" t="s">
        <v>824</v>
      </c>
      <c r="D20" s="468" t="s">
        <v>787</v>
      </c>
      <c r="E20" s="468" t="s">
        <v>823</v>
      </c>
      <c r="F20" s="468" t="s">
        <v>822</v>
      </c>
      <c r="G20" s="468" t="s">
        <v>821</v>
      </c>
      <c r="H20" s="468" t="s">
        <v>820</v>
      </c>
      <c r="I20" s="473" t="s">
        <v>819</v>
      </c>
      <c r="J20" s="468" t="s">
        <v>818</v>
      </c>
    </row>
    <row r="21" spans="1:10" ht="195" x14ac:dyDescent="0.25">
      <c r="A21" s="469" t="s">
        <v>817</v>
      </c>
      <c r="B21" s="490" t="s">
        <v>816</v>
      </c>
      <c r="C21" s="491" t="s">
        <v>815</v>
      </c>
      <c r="D21" s="468" t="s">
        <v>814</v>
      </c>
      <c r="E21" s="468" t="s">
        <v>813</v>
      </c>
      <c r="F21" s="468" t="s">
        <v>812</v>
      </c>
      <c r="G21" s="468" t="s">
        <v>811</v>
      </c>
      <c r="H21" s="468" t="s">
        <v>810</v>
      </c>
      <c r="I21" s="473" t="s">
        <v>809</v>
      </c>
      <c r="J21" s="492" t="s">
        <v>808</v>
      </c>
    </row>
    <row r="22" spans="1:10" ht="60" x14ac:dyDescent="0.25">
      <c r="A22" s="469" t="s">
        <v>807</v>
      </c>
      <c r="B22" s="468" t="s">
        <v>806</v>
      </c>
      <c r="C22" s="468" t="s">
        <v>805</v>
      </c>
      <c r="D22" s="468" t="s">
        <v>804</v>
      </c>
      <c r="E22" s="468" t="s">
        <v>803</v>
      </c>
      <c r="F22" s="468" t="s">
        <v>802</v>
      </c>
      <c r="G22" s="474" t="s">
        <v>801</v>
      </c>
      <c r="H22" s="468" t="s">
        <v>800</v>
      </c>
      <c r="I22" s="473" t="s">
        <v>799</v>
      </c>
    </row>
    <row r="23" spans="1:10" ht="165" x14ac:dyDescent="0.3">
      <c r="A23" s="472" t="s">
        <v>798</v>
      </c>
      <c r="B23" s="468" t="s">
        <v>797</v>
      </c>
      <c r="C23" s="471" t="s">
        <v>796</v>
      </c>
      <c r="D23" s="470" t="s">
        <v>795</v>
      </c>
      <c r="E23" s="468" t="s">
        <v>794</v>
      </c>
      <c r="F23" s="468" t="s">
        <v>793</v>
      </c>
      <c r="G23" s="468" t="s">
        <v>792</v>
      </c>
      <c r="H23" s="468" t="s">
        <v>791</v>
      </c>
      <c r="I23" s="468" t="s">
        <v>790</v>
      </c>
      <c r="J23" s="468" t="s">
        <v>789</v>
      </c>
    </row>
    <row r="24" spans="1:10" ht="190.5" customHeight="1" x14ac:dyDescent="0.25">
      <c r="A24" s="503" t="s">
        <v>974</v>
      </c>
      <c r="B24" s="509" t="s">
        <v>975</v>
      </c>
      <c r="C24" s="510" t="s">
        <v>976</v>
      </c>
      <c r="D24" s="504" t="s">
        <v>973</v>
      </c>
      <c r="E24" s="468" t="s">
        <v>980</v>
      </c>
      <c r="F24" s="468" t="s">
        <v>1208</v>
      </c>
      <c r="H24" s="468" t="s">
        <v>979</v>
      </c>
      <c r="I24" s="511" t="s">
        <v>977</v>
      </c>
      <c r="J24" s="468" t="s">
        <v>981</v>
      </c>
    </row>
    <row r="25" spans="1:10" x14ac:dyDescent="0.25">
      <c r="A25" s="494"/>
    </row>
    <row r="27" spans="1:10" x14ac:dyDescent="0.25">
      <c r="B27" s="493"/>
    </row>
  </sheetData>
  <sheetProtection algorithmName="SHA-512" hashValue="O3wd4XRkCmY9MKQGg0jqYHV/ylVhHjdDLNFiyxbeFAkF0+6jvC9vT6RvJzywvOcx14t9D0r4Gq7XhKjbWOzTGg==" saltValue="FQgQkeYIkX826obQWuLFOw==" spinCount="100000" sheet="1" objects="1" scenarios="1"/>
  <pageMargins left="0.7" right="0.7" top="0.75" bottom="0.75" header="0.3" footer="0.3"/>
  <pageSetup paperSize="9" orientation="portrait" horizontalDpi="4294967293" verticalDpi="4294967293"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1CEC-EEE2-4EAF-B699-F943BE27E848}">
  <sheetPr codeName="Sheet3">
    <tabColor rgb="FFFFC000"/>
  </sheetPr>
  <dimension ref="A1:J366"/>
  <sheetViews>
    <sheetView zoomScale="80" zoomScaleNormal="80" workbookViewId="0">
      <pane xSplit="1" ySplit="2" topLeftCell="F6" activePane="bottomRight" state="frozen"/>
      <selection pane="topRight" activeCell="C1" sqref="C1"/>
      <selection pane="bottomLeft" activeCell="A8" sqref="A8"/>
      <selection pane="bottomRight" activeCell="I147" sqref="I147"/>
    </sheetView>
  </sheetViews>
  <sheetFormatPr defaultColWidth="9.140625" defaultRowHeight="12.75" x14ac:dyDescent="0.2"/>
  <cols>
    <col min="1" max="1" width="9.85546875" style="94" customWidth="1"/>
    <col min="2" max="2" width="19.140625" style="202" customWidth="1"/>
    <col min="3" max="3" width="18.42578125" style="217" customWidth="1"/>
    <col min="4" max="4" width="21.7109375" style="210" customWidth="1"/>
    <col min="5" max="5" width="15.42578125" style="102" customWidth="1"/>
    <col min="6" max="6" width="49" style="93" customWidth="1"/>
    <col min="7" max="7" width="11.5703125" style="94" customWidth="1"/>
    <col min="8" max="8" width="15.85546875" style="93" customWidth="1"/>
    <col min="9" max="9" width="129" style="94" customWidth="1"/>
    <col min="10" max="10" width="75.140625" style="94" customWidth="1"/>
    <col min="11" max="16384" width="9.140625" style="94"/>
  </cols>
  <sheetData>
    <row r="1" spans="1:10" ht="45.75" customHeight="1" x14ac:dyDescent="0.2">
      <c r="A1" s="294"/>
      <c r="C1" s="359"/>
      <c r="F1" s="293"/>
      <c r="G1" s="294"/>
      <c r="H1" s="293"/>
      <c r="I1" s="294"/>
      <c r="J1" s="294"/>
    </row>
    <row r="2" spans="1:10" ht="47.25" x14ac:dyDescent="0.2">
      <c r="A2" s="95" t="s">
        <v>5</v>
      </c>
      <c r="B2" s="219" t="s">
        <v>6</v>
      </c>
      <c r="C2" s="211" t="s">
        <v>7</v>
      </c>
      <c r="D2" s="203" t="s">
        <v>8</v>
      </c>
      <c r="E2" s="101" t="s">
        <v>9</v>
      </c>
      <c r="F2" s="267" t="s">
        <v>10</v>
      </c>
      <c r="G2" s="95" t="s">
        <v>11</v>
      </c>
      <c r="H2" s="271" t="s">
        <v>12</v>
      </c>
      <c r="I2" s="96" t="s">
        <v>13</v>
      </c>
      <c r="J2" s="218" t="s">
        <v>14</v>
      </c>
    </row>
    <row r="3" spans="1:10" s="76" customFormat="1" ht="20.25" customHeight="1" x14ac:dyDescent="0.25">
      <c r="A3" s="177"/>
      <c r="B3" s="201" t="s">
        <v>15</v>
      </c>
      <c r="C3" s="212"/>
      <c r="D3" s="204"/>
      <c r="E3" s="179"/>
      <c r="F3" s="268"/>
      <c r="G3" s="177"/>
      <c r="H3" s="268"/>
      <c r="I3" s="177"/>
      <c r="J3" s="80"/>
    </row>
    <row r="4" spans="1:10" s="75" customFormat="1" ht="34.5" customHeight="1" x14ac:dyDescent="0.25">
      <c r="A4" s="601">
        <v>1</v>
      </c>
      <c r="B4" s="404"/>
      <c r="C4" s="214" t="s">
        <v>16</v>
      </c>
      <c r="D4" s="208"/>
      <c r="E4" s="415" t="s">
        <v>17</v>
      </c>
      <c r="F4" s="606" t="s">
        <v>18</v>
      </c>
      <c r="G4" s="76" t="s">
        <v>19</v>
      </c>
      <c r="H4" s="421" t="s">
        <v>20</v>
      </c>
      <c r="I4" s="256" t="s">
        <v>21</v>
      </c>
      <c r="J4" s="76"/>
    </row>
    <row r="5" spans="1:10" ht="48" customHeight="1" x14ac:dyDescent="0.2">
      <c r="A5" s="602"/>
      <c r="B5" s="404"/>
      <c r="C5" s="214" t="s">
        <v>16</v>
      </c>
      <c r="D5" s="208"/>
      <c r="E5" s="415" t="s">
        <v>17</v>
      </c>
      <c r="F5" s="607"/>
      <c r="G5" s="77" t="s">
        <v>22</v>
      </c>
      <c r="H5" s="147" t="s">
        <v>23</v>
      </c>
      <c r="I5" s="77" t="s">
        <v>24</v>
      </c>
      <c r="J5" s="188" t="s">
        <v>25</v>
      </c>
    </row>
    <row r="6" spans="1:10" ht="33.75" customHeight="1" x14ac:dyDescent="0.2">
      <c r="A6" s="602"/>
      <c r="B6" s="404"/>
      <c r="C6" s="214" t="s">
        <v>26</v>
      </c>
      <c r="D6" s="208"/>
      <c r="E6" s="415" t="s">
        <v>17</v>
      </c>
      <c r="F6" s="606" t="s">
        <v>27</v>
      </c>
      <c r="G6" s="76" t="s">
        <v>19</v>
      </c>
      <c r="H6" s="421" t="s">
        <v>20</v>
      </c>
      <c r="I6" s="256" t="s">
        <v>21</v>
      </c>
      <c r="J6" s="188"/>
    </row>
    <row r="7" spans="1:10" ht="52.5" customHeight="1" x14ac:dyDescent="0.2">
      <c r="A7" s="603"/>
      <c r="B7" s="404"/>
      <c r="C7" s="214" t="s">
        <v>26</v>
      </c>
      <c r="D7" s="208"/>
      <c r="E7" s="415" t="s">
        <v>17</v>
      </c>
      <c r="F7" s="607"/>
      <c r="G7" s="77" t="s">
        <v>22</v>
      </c>
      <c r="H7" s="147" t="s">
        <v>23</v>
      </c>
      <c r="I7" s="77" t="s">
        <v>28</v>
      </c>
      <c r="J7" s="188" t="s">
        <v>29</v>
      </c>
    </row>
    <row r="8" spans="1:10" s="73" customFormat="1" ht="84.75" customHeight="1" x14ac:dyDescent="0.25">
      <c r="A8" s="620">
        <v>2</v>
      </c>
      <c r="B8" s="645" t="s">
        <v>30</v>
      </c>
      <c r="C8" s="53" t="s">
        <v>16</v>
      </c>
      <c r="D8" s="205"/>
      <c r="E8" s="419" t="s">
        <v>31</v>
      </c>
      <c r="F8" s="610" t="s">
        <v>32</v>
      </c>
      <c r="G8" s="419" t="s">
        <v>33</v>
      </c>
      <c r="H8" s="418" t="s">
        <v>20</v>
      </c>
      <c r="I8" s="181" t="s">
        <v>34</v>
      </c>
      <c r="J8" s="419"/>
    </row>
    <row r="9" spans="1:10" s="73" customFormat="1" ht="66.75" customHeight="1" x14ac:dyDescent="0.25">
      <c r="A9" s="631"/>
      <c r="B9" s="646"/>
      <c r="C9" s="53" t="s">
        <v>16</v>
      </c>
      <c r="D9" s="205"/>
      <c r="E9" s="419" t="s">
        <v>31</v>
      </c>
      <c r="F9" s="611"/>
      <c r="G9" s="419" t="s">
        <v>19</v>
      </c>
      <c r="H9" s="417" t="s">
        <v>20</v>
      </c>
      <c r="I9" s="228" t="s">
        <v>35</v>
      </c>
      <c r="J9" s="419"/>
    </row>
    <row r="10" spans="1:10" s="73" customFormat="1" ht="86.25" customHeight="1" x14ac:dyDescent="0.25">
      <c r="A10" s="631"/>
      <c r="B10" s="646"/>
      <c r="C10" s="53" t="s">
        <v>26</v>
      </c>
      <c r="D10" s="205"/>
      <c r="E10" s="419" t="s">
        <v>36</v>
      </c>
      <c r="F10" s="652" t="s">
        <v>37</v>
      </c>
      <c r="G10" s="419" t="s">
        <v>33</v>
      </c>
      <c r="H10" s="418" t="s">
        <v>23</v>
      </c>
      <c r="I10" s="228" t="s">
        <v>38</v>
      </c>
      <c r="J10" s="419"/>
    </row>
    <row r="11" spans="1:10" s="76" customFormat="1" ht="67.5" customHeight="1" x14ac:dyDescent="0.25">
      <c r="A11" s="621"/>
      <c r="B11" s="646"/>
      <c r="C11" s="62" t="s">
        <v>26</v>
      </c>
      <c r="D11" s="206"/>
      <c r="E11" s="420" t="s">
        <v>36</v>
      </c>
      <c r="F11" s="653"/>
      <c r="G11" s="405" t="s">
        <v>39</v>
      </c>
      <c r="H11" s="272" t="s">
        <v>23</v>
      </c>
      <c r="I11" s="228" t="s">
        <v>40</v>
      </c>
      <c r="J11" s="419"/>
    </row>
    <row r="12" spans="1:10" s="76" customFormat="1" ht="93.75" customHeight="1" x14ac:dyDescent="0.25">
      <c r="A12" s="620">
        <v>3</v>
      </c>
      <c r="B12" s="646"/>
      <c r="C12" s="53" t="s">
        <v>16</v>
      </c>
      <c r="D12" s="205"/>
      <c r="E12" s="419" t="s">
        <v>41</v>
      </c>
      <c r="F12" s="636" t="s">
        <v>42</v>
      </c>
      <c r="G12" s="419" t="s">
        <v>33</v>
      </c>
      <c r="H12" s="417" t="s">
        <v>20</v>
      </c>
      <c r="I12" s="284" t="s">
        <v>43</v>
      </c>
      <c r="J12" s="419" t="s">
        <v>44</v>
      </c>
    </row>
    <row r="13" spans="1:10" s="76" customFormat="1" ht="25.5" customHeight="1" x14ac:dyDescent="0.25">
      <c r="A13" s="621"/>
      <c r="B13" s="646"/>
      <c r="C13" s="53" t="s">
        <v>16</v>
      </c>
      <c r="D13" s="205"/>
      <c r="E13" s="419" t="s">
        <v>41</v>
      </c>
      <c r="F13" s="637"/>
      <c r="G13" s="419" t="s">
        <v>19</v>
      </c>
      <c r="H13" s="417" t="s">
        <v>20</v>
      </c>
      <c r="I13" s="181" t="s">
        <v>21</v>
      </c>
      <c r="J13" s="419"/>
    </row>
    <row r="14" spans="1:10" s="76" customFormat="1" ht="57" customHeight="1" x14ac:dyDescent="0.25">
      <c r="A14" s="620">
        <v>4</v>
      </c>
      <c r="B14" s="646"/>
      <c r="C14" s="53" t="s">
        <v>16</v>
      </c>
      <c r="D14" s="207"/>
      <c r="E14" s="419" t="s">
        <v>45</v>
      </c>
      <c r="F14" s="419" t="s">
        <v>46</v>
      </c>
      <c r="G14" s="420" t="s">
        <v>33</v>
      </c>
      <c r="H14" s="417" t="s">
        <v>20</v>
      </c>
      <c r="I14" s="419" t="s">
        <v>47</v>
      </c>
      <c r="J14" s="420"/>
    </row>
    <row r="15" spans="1:10" s="76" customFormat="1" ht="42" customHeight="1" x14ac:dyDescent="0.25">
      <c r="A15" s="621"/>
      <c r="B15" s="646"/>
      <c r="C15" s="53" t="s">
        <v>16</v>
      </c>
      <c r="D15" s="207"/>
      <c r="E15" s="419" t="s">
        <v>45</v>
      </c>
      <c r="F15" s="419" t="s">
        <v>46</v>
      </c>
      <c r="G15" s="420" t="s">
        <v>19</v>
      </c>
      <c r="H15" s="417" t="s">
        <v>20</v>
      </c>
      <c r="I15" s="419" t="s">
        <v>48</v>
      </c>
      <c r="J15" s="420"/>
    </row>
    <row r="16" spans="1:10" s="76" customFormat="1" ht="42" customHeight="1" x14ac:dyDescent="0.25">
      <c r="A16" s="620">
        <v>5</v>
      </c>
      <c r="B16" s="646"/>
      <c r="C16" s="53" t="s">
        <v>16</v>
      </c>
      <c r="D16" s="205"/>
      <c r="E16" s="419" t="s">
        <v>41</v>
      </c>
      <c r="F16" s="610" t="s">
        <v>49</v>
      </c>
      <c r="G16" s="419" t="s">
        <v>33</v>
      </c>
      <c r="H16" s="417" t="s">
        <v>23</v>
      </c>
      <c r="I16" s="284" t="s">
        <v>50</v>
      </c>
      <c r="J16" s="419" t="s">
        <v>51</v>
      </c>
    </row>
    <row r="17" spans="1:10" s="76" customFormat="1" ht="42" customHeight="1" x14ac:dyDescent="0.25">
      <c r="A17" s="621"/>
      <c r="B17" s="646"/>
      <c r="C17" s="53" t="s">
        <v>16</v>
      </c>
      <c r="D17" s="205"/>
      <c r="E17" s="419" t="s">
        <v>41</v>
      </c>
      <c r="F17" s="611"/>
      <c r="G17" s="419" t="s">
        <v>19</v>
      </c>
      <c r="H17" s="417" t="s">
        <v>23</v>
      </c>
      <c r="I17" s="181" t="s">
        <v>21</v>
      </c>
      <c r="J17" s="419" t="s">
        <v>52</v>
      </c>
    </row>
    <row r="18" spans="1:10" s="76" customFormat="1" ht="42" customHeight="1" x14ac:dyDescent="0.25">
      <c r="A18" s="620">
        <v>6</v>
      </c>
      <c r="B18" s="646"/>
      <c r="C18" s="53" t="s">
        <v>16</v>
      </c>
      <c r="D18" s="205"/>
      <c r="E18" s="419" t="s">
        <v>45</v>
      </c>
      <c r="F18" s="610" t="s">
        <v>53</v>
      </c>
      <c r="G18" s="419" t="s">
        <v>33</v>
      </c>
      <c r="H18" s="417" t="s">
        <v>54</v>
      </c>
      <c r="I18" s="284" t="s">
        <v>55</v>
      </c>
      <c r="J18" s="419" t="s">
        <v>56</v>
      </c>
    </row>
    <row r="19" spans="1:10" s="76" customFormat="1" ht="42" customHeight="1" x14ac:dyDescent="0.25">
      <c r="A19" s="621"/>
      <c r="B19" s="647"/>
      <c r="C19" s="53" t="s">
        <v>16</v>
      </c>
      <c r="D19" s="205"/>
      <c r="E19" s="419" t="s">
        <v>45</v>
      </c>
      <c r="F19" s="611"/>
      <c r="G19" s="419" t="s">
        <v>19</v>
      </c>
      <c r="H19" s="417" t="s">
        <v>23</v>
      </c>
      <c r="I19" s="181" t="s">
        <v>21</v>
      </c>
      <c r="J19" s="419" t="s">
        <v>57</v>
      </c>
    </row>
    <row r="20" spans="1:10" ht="22.5" customHeight="1" x14ac:dyDescent="0.2">
      <c r="A20" s="601">
        <v>7</v>
      </c>
      <c r="B20" s="633" t="s">
        <v>58</v>
      </c>
      <c r="C20" s="53" t="s">
        <v>16</v>
      </c>
      <c r="D20" s="205"/>
      <c r="E20" s="419" t="s">
        <v>59</v>
      </c>
      <c r="F20" s="610" t="s">
        <v>60</v>
      </c>
      <c r="G20" s="419" t="s">
        <v>61</v>
      </c>
      <c r="H20" s="418" t="s">
        <v>23</v>
      </c>
      <c r="I20" s="181" t="s">
        <v>21</v>
      </c>
      <c r="J20" s="419" t="s">
        <v>62</v>
      </c>
    </row>
    <row r="21" spans="1:10" ht="41.25" customHeight="1" x14ac:dyDescent="0.2">
      <c r="A21" s="603"/>
      <c r="B21" s="634"/>
      <c r="C21" s="53" t="s">
        <v>16</v>
      </c>
      <c r="D21" s="205"/>
      <c r="E21" s="419" t="s">
        <v>63</v>
      </c>
      <c r="F21" s="611"/>
      <c r="G21" s="419" t="s">
        <v>64</v>
      </c>
      <c r="H21" s="417" t="s">
        <v>23</v>
      </c>
      <c r="I21" s="228" t="s">
        <v>65</v>
      </c>
      <c r="J21" s="419" t="s">
        <v>66</v>
      </c>
    </row>
    <row r="22" spans="1:10" ht="27.6" customHeight="1" x14ac:dyDescent="0.2">
      <c r="A22" s="601">
        <v>8</v>
      </c>
      <c r="B22" s="634"/>
      <c r="C22" s="53" t="s">
        <v>16</v>
      </c>
      <c r="D22" s="205"/>
      <c r="E22" s="419" t="s">
        <v>67</v>
      </c>
      <c r="F22" s="636" t="s">
        <v>68</v>
      </c>
      <c r="G22" s="419" t="s">
        <v>61</v>
      </c>
      <c r="H22" s="417" t="s">
        <v>23</v>
      </c>
      <c r="I22" s="181" t="s">
        <v>21</v>
      </c>
      <c r="J22" s="419"/>
    </row>
    <row r="23" spans="1:10" ht="38.25" x14ac:dyDescent="0.2">
      <c r="A23" s="603"/>
      <c r="B23" s="634"/>
      <c r="C23" s="53" t="s">
        <v>16</v>
      </c>
      <c r="D23" s="205"/>
      <c r="E23" s="419" t="s">
        <v>67</v>
      </c>
      <c r="F23" s="637"/>
      <c r="G23" s="419" t="s">
        <v>64</v>
      </c>
      <c r="H23" s="417" t="s">
        <v>23</v>
      </c>
      <c r="I23" s="181" t="s">
        <v>69</v>
      </c>
      <c r="J23" s="419"/>
    </row>
    <row r="24" spans="1:10" ht="20.25" customHeight="1" x14ac:dyDescent="0.2">
      <c r="A24" s="601">
        <v>9</v>
      </c>
      <c r="B24" s="634"/>
      <c r="C24" s="53" t="s">
        <v>16</v>
      </c>
      <c r="D24" s="205"/>
      <c r="E24" s="419" t="s">
        <v>70</v>
      </c>
      <c r="F24" s="610" t="s">
        <v>71</v>
      </c>
      <c r="G24" s="419" t="s">
        <v>61</v>
      </c>
      <c r="H24" s="417" t="s">
        <v>23</v>
      </c>
      <c r="I24" s="181" t="s">
        <v>21</v>
      </c>
      <c r="J24" s="419"/>
    </row>
    <row r="25" spans="1:10" ht="63.75" x14ac:dyDescent="0.2">
      <c r="A25" s="603"/>
      <c r="B25" s="635"/>
      <c r="C25" s="53" t="s">
        <v>16</v>
      </c>
      <c r="D25" s="205"/>
      <c r="E25" s="419" t="s">
        <v>70</v>
      </c>
      <c r="F25" s="611"/>
      <c r="G25" s="419" t="s">
        <v>64</v>
      </c>
      <c r="H25" s="417" t="s">
        <v>23</v>
      </c>
      <c r="I25" s="419" t="s">
        <v>72</v>
      </c>
      <c r="J25" s="419"/>
    </row>
    <row r="26" spans="1:10" s="76" customFormat="1" ht="24.95" customHeight="1" x14ac:dyDescent="0.25">
      <c r="A26" s="177"/>
      <c r="B26" s="292" t="s">
        <v>73</v>
      </c>
      <c r="C26" s="212"/>
      <c r="D26" s="204"/>
      <c r="E26" s="178"/>
      <c r="F26" s="177"/>
      <c r="G26" s="177"/>
      <c r="H26" s="268"/>
      <c r="I26" s="177"/>
      <c r="J26" s="80"/>
    </row>
    <row r="27" spans="1:10" s="75" customFormat="1" ht="104.25" customHeight="1" x14ac:dyDescent="0.25">
      <c r="A27" s="620">
        <v>10</v>
      </c>
      <c r="B27" s="622" t="s">
        <v>74</v>
      </c>
      <c r="C27" s="213" t="s">
        <v>16</v>
      </c>
      <c r="D27" s="205" t="s">
        <v>75</v>
      </c>
      <c r="E27" s="195" t="s">
        <v>76</v>
      </c>
      <c r="F27" s="636" t="s">
        <v>77</v>
      </c>
      <c r="G27" s="419" t="s">
        <v>61</v>
      </c>
      <c r="H27" s="417" t="s">
        <v>20</v>
      </c>
      <c r="I27" s="197" t="s">
        <v>78</v>
      </c>
      <c r="J27" s="73" t="s">
        <v>79</v>
      </c>
    </row>
    <row r="28" spans="1:10" s="75" customFormat="1" ht="35.25" customHeight="1" x14ac:dyDescent="0.25">
      <c r="A28" s="631"/>
      <c r="B28" s="624"/>
      <c r="C28" s="213" t="s">
        <v>16</v>
      </c>
      <c r="D28" s="205" t="s">
        <v>75</v>
      </c>
      <c r="E28" s="195" t="s">
        <v>76</v>
      </c>
      <c r="F28" s="637"/>
      <c r="G28" s="419" t="s">
        <v>19</v>
      </c>
      <c r="H28" s="417" t="s">
        <v>20</v>
      </c>
      <c r="I28" s="181" t="s">
        <v>21</v>
      </c>
      <c r="J28" s="73"/>
    </row>
    <row r="29" spans="1:10" s="75" customFormat="1" ht="108" customHeight="1" x14ac:dyDescent="0.25">
      <c r="A29" s="631"/>
      <c r="B29" s="622" t="s">
        <v>74</v>
      </c>
      <c r="C29" s="213" t="s">
        <v>26</v>
      </c>
      <c r="D29" s="205" t="s">
        <v>75</v>
      </c>
      <c r="E29" s="195" t="s">
        <v>76</v>
      </c>
      <c r="F29" s="636" t="s">
        <v>80</v>
      </c>
      <c r="G29" s="419" t="s">
        <v>61</v>
      </c>
      <c r="H29" s="417" t="s">
        <v>20</v>
      </c>
      <c r="I29" s="197" t="s">
        <v>81</v>
      </c>
      <c r="J29" s="73"/>
    </row>
    <row r="30" spans="1:10" s="75" customFormat="1" ht="38.25" customHeight="1" x14ac:dyDescent="0.25">
      <c r="A30" s="621"/>
      <c r="B30" s="624"/>
      <c r="C30" s="213" t="s">
        <v>26</v>
      </c>
      <c r="D30" s="205" t="s">
        <v>75</v>
      </c>
      <c r="E30" s="195" t="s">
        <v>76</v>
      </c>
      <c r="F30" s="637"/>
      <c r="G30" s="419" t="s">
        <v>19</v>
      </c>
      <c r="H30" s="417" t="s">
        <v>23</v>
      </c>
      <c r="I30" s="229" t="s">
        <v>21</v>
      </c>
      <c r="J30" s="73"/>
    </row>
    <row r="31" spans="1:10" s="75" customFormat="1" ht="104.25" customHeight="1" x14ac:dyDescent="0.25">
      <c r="A31" s="620">
        <v>11</v>
      </c>
      <c r="B31" s="622" t="s">
        <v>74</v>
      </c>
      <c r="C31" s="213" t="s">
        <v>16</v>
      </c>
      <c r="D31" s="205" t="s">
        <v>75</v>
      </c>
      <c r="E31" s="195" t="s">
        <v>76</v>
      </c>
      <c r="F31" s="636" t="s">
        <v>82</v>
      </c>
      <c r="G31" s="419" t="s">
        <v>61</v>
      </c>
      <c r="H31" s="417" t="s">
        <v>20</v>
      </c>
      <c r="I31" s="197" t="s">
        <v>83</v>
      </c>
      <c r="J31" s="73" t="s">
        <v>79</v>
      </c>
    </row>
    <row r="32" spans="1:10" s="75" customFormat="1" ht="35.25" customHeight="1" x14ac:dyDescent="0.25">
      <c r="A32" s="631"/>
      <c r="B32" s="624"/>
      <c r="C32" s="213" t="s">
        <v>16</v>
      </c>
      <c r="D32" s="205" t="s">
        <v>75</v>
      </c>
      <c r="E32" s="195" t="s">
        <v>76</v>
      </c>
      <c r="F32" s="637"/>
      <c r="G32" s="419" t="s">
        <v>19</v>
      </c>
      <c r="H32" s="417" t="s">
        <v>20</v>
      </c>
      <c r="I32" s="181" t="s">
        <v>21</v>
      </c>
      <c r="J32" s="73"/>
    </row>
    <row r="33" spans="1:10" s="75" customFormat="1" ht="108" customHeight="1" x14ac:dyDescent="0.25">
      <c r="A33" s="631"/>
      <c r="B33" s="622" t="s">
        <v>74</v>
      </c>
      <c r="C33" s="213" t="s">
        <v>26</v>
      </c>
      <c r="D33" s="205" t="s">
        <v>75</v>
      </c>
      <c r="E33" s="195" t="s">
        <v>76</v>
      </c>
      <c r="F33" s="636" t="s">
        <v>84</v>
      </c>
      <c r="G33" s="419" t="s">
        <v>61</v>
      </c>
      <c r="H33" s="417" t="s">
        <v>20</v>
      </c>
      <c r="I33" s="197" t="s">
        <v>85</v>
      </c>
      <c r="J33" s="73"/>
    </row>
    <row r="34" spans="1:10" s="75" customFormat="1" ht="38.25" customHeight="1" x14ac:dyDescent="0.25">
      <c r="A34" s="621"/>
      <c r="B34" s="624"/>
      <c r="C34" s="213" t="s">
        <v>26</v>
      </c>
      <c r="D34" s="205" t="s">
        <v>75</v>
      </c>
      <c r="E34" s="195" t="s">
        <v>76</v>
      </c>
      <c r="F34" s="637"/>
      <c r="G34" s="419" t="s">
        <v>19</v>
      </c>
      <c r="H34" s="417" t="s">
        <v>23</v>
      </c>
      <c r="I34" s="229" t="s">
        <v>21</v>
      </c>
      <c r="J34" s="73"/>
    </row>
    <row r="35" spans="1:10" s="75" customFormat="1" ht="45" customHeight="1" x14ac:dyDescent="0.25">
      <c r="A35" s="620">
        <v>12</v>
      </c>
      <c r="B35" s="622" t="s">
        <v>74</v>
      </c>
      <c r="C35" s="213" t="s">
        <v>16</v>
      </c>
      <c r="D35" s="205" t="s">
        <v>75</v>
      </c>
      <c r="E35" s="195" t="s">
        <v>86</v>
      </c>
      <c r="F35" s="610" t="s">
        <v>87</v>
      </c>
      <c r="G35" s="419" t="s">
        <v>61</v>
      </c>
      <c r="H35" s="417" t="s">
        <v>20</v>
      </c>
      <c r="I35" s="229" t="s">
        <v>21</v>
      </c>
      <c r="J35" s="183"/>
    </row>
    <row r="36" spans="1:10" s="75" customFormat="1" ht="77.25" customHeight="1" x14ac:dyDescent="0.25">
      <c r="A36" s="621"/>
      <c r="B36" s="624"/>
      <c r="C36" s="213" t="s">
        <v>16</v>
      </c>
      <c r="D36" s="205" t="s">
        <v>75</v>
      </c>
      <c r="E36" s="195" t="s">
        <v>86</v>
      </c>
      <c r="F36" s="611"/>
      <c r="G36" s="419" t="s">
        <v>39</v>
      </c>
      <c r="H36" s="417" t="s">
        <v>20</v>
      </c>
      <c r="I36" s="198" t="s">
        <v>88</v>
      </c>
      <c r="J36" s="183"/>
    </row>
    <row r="37" spans="1:10" s="75" customFormat="1" ht="72" customHeight="1" x14ac:dyDescent="0.25">
      <c r="A37" s="620">
        <v>13</v>
      </c>
      <c r="B37" s="291"/>
      <c r="C37" s="213" t="s">
        <v>16</v>
      </c>
      <c r="D37" s="205" t="s">
        <v>75</v>
      </c>
      <c r="E37" s="195" t="s">
        <v>89</v>
      </c>
      <c r="F37" s="610" t="s">
        <v>90</v>
      </c>
      <c r="G37" s="419" t="s">
        <v>33</v>
      </c>
      <c r="H37" s="417" t="s">
        <v>20</v>
      </c>
      <c r="I37" s="229" t="s">
        <v>21</v>
      </c>
      <c r="J37" s="183" t="s">
        <v>91</v>
      </c>
    </row>
    <row r="38" spans="1:10" s="75" customFormat="1" ht="103.5" customHeight="1" x14ac:dyDescent="0.25">
      <c r="A38" s="631"/>
      <c r="B38" s="291"/>
      <c r="C38" s="213" t="s">
        <v>16</v>
      </c>
      <c r="D38" s="205" t="s">
        <v>75</v>
      </c>
      <c r="E38" s="195" t="s">
        <v>89</v>
      </c>
      <c r="F38" s="611"/>
      <c r="G38" s="419" t="s">
        <v>19</v>
      </c>
      <c r="H38" s="417" t="s">
        <v>20</v>
      </c>
      <c r="I38" s="285" t="s">
        <v>92</v>
      </c>
      <c r="J38" s="180" t="s">
        <v>93</v>
      </c>
    </row>
    <row r="39" spans="1:10" s="75" customFormat="1" ht="32.25" customHeight="1" x14ac:dyDescent="0.25">
      <c r="A39" s="631"/>
      <c r="B39" s="291"/>
      <c r="C39" s="213" t="s">
        <v>26</v>
      </c>
      <c r="D39" s="205" t="s">
        <v>75</v>
      </c>
      <c r="E39" s="195" t="s">
        <v>89</v>
      </c>
      <c r="F39" s="610" t="s">
        <v>94</v>
      </c>
      <c r="G39" s="419" t="s">
        <v>61</v>
      </c>
      <c r="H39" s="417" t="s">
        <v>20</v>
      </c>
      <c r="I39" s="229" t="s">
        <v>21</v>
      </c>
      <c r="J39" s="183"/>
    </row>
    <row r="40" spans="1:10" s="75" customFormat="1" ht="87.75" customHeight="1" x14ac:dyDescent="0.25">
      <c r="A40" s="621"/>
      <c r="B40" s="291"/>
      <c r="C40" s="213" t="s">
        <v>26</v>
      </c>
      <c r="D40" s="205" t="s">
        <v>75</v>
      </c>
      <c r="E40" s="195" t="s">
        <v>89</v>
      </c>
      <c r="F40" s="611"/>
      <c r="G40" s="419" t="s">
        <v>95</v>
      </c>
      <c r="H40" s="417" t="s">
        <v>20</v>
      </c>
      <c r="I40" s="197" t="s">
        <v>96</v>
      </c>
      <c r="J40" s="340"/>
    </row>
    <row r="41" spans="1:10" s="76" customFormat="1" ht="42" customHeight="1" x14ac:dyDescent="0.25">
      <c r="A41" s="601">
        <v>14</v>
      </c>
      <c r="B41" s="622" t="s">
        <v>97</v>
      </c>
      <c r="C41" s="214" t="s">
        <v>23</v>
      </c>
      <c r="D41" s="206"/>
      <c r="E41" s="76" t="s">
        <v>98</v>
      </c>
      <c r="F41" s="601" t="s">
        <v>99</v>
      </c>
      <c r="G41" s="76" t="s">
        <v>61</v>
      </c>
      <c r="H41" s="421" t="s">
        <v>23</v>
      </c>
      <c r="I41" s="200" t="s">
        <v>100</v>
      </c>
      <c r="J41" s="341"/>
    </row>
    <row r="42" spans="1:10" s="76" customFormat="1" ht="41.25" customHeight="1" x14ac:dyDescent="0.25">
      <c r="A42" s="603"/>
      <c r="B42" s="623"/>
      <c r="C42" s="214" t="s">
        <v>23</v>
      </c>
      <c r="D42" s="206"/>
      <c r="E42" s="76" t="s">
        <v>98</v>
      </c>
      <c r="F42" s="603"/>
      <c r="G42" s="76" t="s">
        <v>39</v>
      </c>
      <c r="H42" s="421" t="s">
        <v>23</v>
      </c>
      <c r="I42" s="200" t="s">
        <v>101</v>
      </c>
      <c r="J42" s="341"/>
    </row>
    <row r="43" spans="1:10" s="76" customFormat="1" ht="45.75" customHeight="1" x14ac:dyDescent="0.25">
      <c r="A43" s="601">
        <v>15</v>
      </c>
      <c r="B43" s="623"/>
      <c r="C43" s="62" t="s">
        <v>23</v>
      </c>
      <c r="D43" s="206"/>
      <c r="E43" s="415" t="s">
        <v>102</v>
      </c>
      <c r="F43" s="601" t="s">
        <v>103</v>
      </c>
      <c r="G43" s="76" t="s">
        <v>61</v>
      </c>
      <c r="H43" s="421" t="s">
        <v>23</v>
      </c>
      <c r="I43" s="200" t="s">
        <v>104</v>
      </c>
      <c r="J43" s="341"/>
    </row>
    <row r="44" spans="1:10" s="76" customFormat="1" ht="42.75" customHeight="1" x14ac:dyDescent="0.25">
      <c r="A44" s="603"/>
      <c r="B44" s="623"/>
      <c r="C44" s="62" t="s">
        <v>23</v>
      </c>
      <c r="D44" s="206"/>
      <c r="E44" s="415" t="s">
        <v>102</v>
      </c>
      <c r="F44" s="603"/>
      <c r="G44" s="76" t="s">
        <v>39</v>
      </c>
      <c r="H44" s="421" t="s">
        <v>23</v>
      </c>
      <c r="I44" s="256" t="s">
        <v>21</v>
      </c>
      <c r="J44" s="342"/>
    </row>
    <row r="45" spans="1:10" s="76" customFormat="1" ht="51" customHeight="1" x14ac:dyDescent="0.25">
      <c r="A45" s="601">
        <v>16</v>
      </c>
      <c r="B45" s="623"/>
      <c r="C45" s="62" t="s">
        <v>23</v>
      </c>
      <c r="D45" s="206"/>
      <c r="E45" s="415" t="s">
        <v>102</v>
      </c>
      <c r="F45" s="601" t="s">
        <v>105</v>
      </c>
      <c r="G45" s="76" t="s">
        <v>61</v>
      </c>
      <c r="H45" s="421" t="s">
        <v>23</v>
      </c>
      <c r="I45" s="185" t="s">
        <v>106</v>
      </c>
    </row>
    <row r="46" spans="1:10" s="76" customFormat="1" ht="34.5" customHeight="1" x14ac:dyDescent="0.25">
      <c r="A46" s="603"/>
      <c r="B46" s="623"/>
      <c r="C46" s="62" t="s">
        <v>23</v>
      </c>
      <c r="D46" s="206"/>
      <c r="E46" s="415" t="s">
        <v>102</v>
      </c>
      <c r="F46" s="603"/>
      <c r="G46" s="76" t="s">
        <v>39</v>
      </c>
      <c r="H46" s="421" t="s">
        <v>23</v>
      </c>
      <c r="I46" s="256" t="s">
        <v>21</v>
      </c>
    </row>
    <row r="47" spans="1:10" s="76" customFormat="1" ht="74.25" customHeight="1" x14ac:dyDescent="0.25">
      <c r="A47" s="601">
        <v>17</v>
      </c>
      <c r="B47" s="623"/>
      <c r="C47" s="62" t="s">
        <v>23</v>
      </c>
      <c r="D47" s="206"/>
      <c r="E47" s="415" t="s">
        <v>107</v>
      </c>
      <c r="F47" s="601" t="s">
        <v>108</v>
      </c>
      <c r="G47" s="76" t="s">
        <v>61</v>
      </c>
      <c r="H47" s="421" t="s">
        <v>23</v>
      </c>
      <c r="I47" s="185" t="s">
        <v>109</v>
      </c>
    </row>
    <row r="48" spans="1:10" s="76" customFormat="1" ht="44.25" customHeight="1" x14ac:dyDescent="0.25">
      <c r="A48" s="603"/>
      <c r="B48" s="624"/>
      <c r="C48" s="62" t="s">
        <v>110</v>
      </c>
      <c r="D48" s="206"/>
      <c r="E48" s="415" t="s">
        <v>107</v>
      </c>
      <c r="F48" s="603"/>
      <c r="G48" s="76" t="s">
        <v>39</v>
      </c>
      <c r="H48" s="421" t="s">
        <v>23</v>
      </c>
      <c r="I48" s="185" t="s">
        <v>111</v>
      </c>
    </row>
    <row r="49" spans="1:10" s="76" customFormat="1" ht="24.95" customHeight="1" x14ac:dyDescent="0.25">
      <c r="A49" s="177"/>
      <c r="B49" s="201" t="s">
        <v>112</v>
      </c>
      <c r="C49" s="212"/>
      <c r="D49" s="204"/>
      <c r="E49" s="178"/>
      <c r="F49" s="268"/>
      <c r="G49" s="177"/>
      <c r="H49" s="268"/>
      <c r="I49" s="177"/>
      <c r="J49" s="80"/>
    </row>
    <row r="50" spans="1:10" s="198" customFormat="1" ht="36.75" customHeight="1" x14ac:dyDescent="0.25">
      <c r="A50" s="610">
        <v>18</v>
      </c>
      <c r="B50" s="625" t="s">
        <v>113</v>
      </c>
      <c r="C50" s="215" t="s">
        <v>23</v>
      </c>
      <c r="D50" s="249"/>
      <c r="E50" s="197" t="s">
        <v>114</v>
      </c>
      <c r="F50" s="608" t="s">
        <v>115</v>
      </c>
      <c r="G50" s="197" t="s">
        <v>61</v>
      </c>
      <c r="H50" s="273" t="s">
        <v>23</v>
      </c>
      <c r="I50" s="197" t="s">
        <v>116</v>
      </c>
    </row>
    <row r="51" spans="1:10" s="198" customFormat="1" ht="56.25" customHeight="1" x14ac:dyDescent="0.25">
      <c r="A51" s="611"/>
      <c r="B51" s="626"/>
      <c r="C51" s="215" t="s">
        <v>23</v>
      </c>
      <c r="D51" s="249"/>
      <c r="E51" s="197" t="s">
        <v>117</v>
      </c>
      <c r="F51" s="609"/>
      <c r="G51" s="197" t="s">
        <v>39</v>
      </c>
      <c r="H51" s="273" t="s">
        <v>23</v>
      </c>
      <c r="I51" s="197" t="s">
        <v>118</v>
      </c>
    </row>
    <row r="52" spans="1:10" s="180" customFormat="1" ht="72.75" customHeight="1" x14ac:dyDescent="0.25">
      <c r="A52" s="610">
        <v>19</v>
      </c>
      <c r="B52" s="645" t="s">
        <v>119</v>
      </c>
      <c r="C52" s="216" t="s">
        <v>23</v>
      </c>
      <c r="D52" s="207"/>
      <c r="E52" s="420" t="s">
        <v>120</v>
      </c>
      <c r="F52" s="610" t="s">
        <v>121</v>
      </c>
      <c r="G52" s="180" t="s">
        <v>33</v>
      </c>
      <c r="H52" s="417" t="s">
        <v>23</v>
      </c>
      <c r="I52" s="198" t="s">
        <v>122</v>
      </c>
    </row>
    <row r="53" spans="1:10" s="180" customFormat="1" ht="38.25" customHeight="1" x14ac:dyDescent="0.25">
      <c r="A53" s="611"/>
      <c r="B53" s="646"/>
      <c r="C53" s="216" t="s">
        <v>23</v>
      </c>
      <c r="D53" s="207"/>
      <c r="E53" s="420" t="s">
        <v>120</v>
      </c>
      <c r="F53" s="611"/>
      <c r="G53" s="180" t="s">
        <v>19</v>
      </c>
      <c r="H53" s="417" t="s">
        <v>23</v>
      </c>
      <c r="I53" s="180" t="s">
        <v>21</v>
      </c>
    </row>
    <row r="54" spans="1:10" s="180" customFormat="1" ht="25.5" customHeight="1" x14ac:dyDescent="0.2">
      <c r="A54" s="610">
        <v>20</v>
      </c>
      <c r="B54" s="646"/>
      <c r="C54" s="616" t="s">
        <v>26</v>
      </c>
      <c r="D54" s="618"/>
      <c r="E54" s="610" t="s">
        <v>120</v>
      </c>
      <c r="F54" s="650" t="s">
        <v>123</v>
      </c>
      <c r="G54" s="180" t="s">
        <v>61</v>
      </c>
      <c r="H54" s="417" t="s">
        <v>23</v>
      </c>
      <c r="I54" s="248" t="s">
        <v>21</v>
      </c>
      <c r="J54" s="417"/>
    </row>
    <row r="55" spans="1:10" s="180" customFormat="1" ht="31.5" customHeight="1" x14ac:dyDescent="0.25">
      <c r="A55" s="611"/>
      <c r="B55" s="646"/>
      <c r="C55" s="617"/>
      <c r="D55" s="619"/>
      <c r="E55" s="611"/>
      <c r="F55" s="651"/>
      <c r="G55" s="180" t="s">
        <v>39</v>
      </c>
      <c r="H55" s="417" t="s">
        <v>23</v>
      </c>
      <c r="I55" s="220" t="s">
        <v>124</v>
      </c>
      <c r="J55" s="417"/>
    </row>
    <row r="56" spans="1:10" s="180" customFormat="1" ht="51" customHeight="1" x14ac:dyDescent="0.25">
      <c r="A56" s="610">
        <v>21</v>
      </c>
      <c r="B56" s="646"/>
      <c r="C56" s="250" t="s">
        <v>26</v>
      </c>
      <c r="D56" s="207"/>
      <c r="E56" s="420" t="s">
        <v>125</v>
      </c>
      <c r="F56" s="610" t="s">
        <v>126</v>
      </c>
      <c r="G56" s="180" t="s">
        <v>61</v>
      </c>
      <c r="H56" s="417" t="s">
        <v>23</v>
      </c>
      <c r="I56" s="256" t="s">
        <v>21</v>
      </c>
      <c r="J56" s="198"/>
    </row>
    <row r="57" spans="1:10" s="180" customFormat="1" ht="86.25" customHeight="1" x14ac:dyDescent="0.25">
      <c r="A57" s="611"/>
      <c r="B57" s="646"/>
      <c r="C57" s="250" t="s">
        <v>26</v>
      </c>
      <c r="D57" s="207"/>
      <c r="E57" s="420" t="s">
        <v>127</v>
      </c>
      <c r="F57" s="611"/>
      <c r="G57" s="180" t="s">
        <v>95</v>
      </c>
      <c r="H57" s="274" t="s">
        <v>23</v>
      </c>
      <c r="I57" s="186" t="s">
        <v>128</v>
      </c>
      <c r="J57" s="198"/>
    </row>
    <row r="58" spans="1:10" s="180" customFormat="1" ht="24" customHeight="1" x14ac:dyDescent="0.25">
      <c r="A58" s="610">
        <v>22</v>
      </c>
      <c r="B58" s="646"/>
      <c r="C58" s="216" t="s">
        <v>16</v>
      </c>
      <c r="D58" s="207"/>
      <c r="E58" s="420" t="s">
        <v>129</v>
      </c>
      <c r="F58" s="610" t="s">
        <v>130</v>
      </c>
      <c r="G58" s="180" t="s">
        <v>39</v>
      </c>
      <c r="H58" s="417" t="s">
        <v>23</v>
      </c>
      <c r="I58" s="180" t="s">
        <v>131</v>
      </c>
    </row>
    <row r="59" spans="1:10" s="180" customFormat="1" ht="46.5" customHeight="1" x14ac:dyDescent="0.25">
      <c r="A59" s="630"/>
      <c r="B59" s="646"/>
      <c r="C59" s="216" t="s">
        <v>16</v>
      </c>
      <c r="D59" s="207"/>
      <c r="E59" s="420" t="s">
        <v>129</v>
      </c>
      <c r="F59" s="611"/>
      <c r="G59" s="180" t="s">
        <v>61</v>
      </c>
      <c r="H59" s="417" t="s">
        <v>23</v>
      </c>
      <c r="I59" s="180" t="s">
        <v>132</v>
      </c>
    </row>
    <row r="60" spans="1:10" s="180" customFormat="1" ht="47.25" customHeight="1" x14ac:dyDescent="0.25">
      <c r="A60" s="630"/>
      <c r="B60" s="646"/>
      <c r="C60" s="216" t="s">
        <v>26</v>
      </c>
      <c r="D60" s="207"/>
      <c r="E60" s="420" t="s">
        <v>129</v>
      </c>
      <c r="F60" s="608" t="s">
        <v>133</v>
      </c>
      <c r="G60" s="197" t="s">
        <v>61</v>
      </c>
      <c r="H60" s="286" t="s">
        <v>134</v>
      </c>
      <c r="I60" s="197" t="s">
        <v>135</v>
      </c>
      <c r="J60" s="180" t="s">
        <v>136</v>
      </c>
    </row>
    <row r="61" spans="1:10" s="180" customFormat="1" ht="25.5" customHeight="1" x14ac:dyDescent="0.25">
      <c r="A61" s="630"/>
      <c r="B61" s="646"/>
      <c r="C61" s="216" t="s">
        <v>26</v>
      </c>
      <c r="D61" s="207"/>
      <c r="E61" s="420" t="s">
        <v>129</v>
      </c>
      <c r="F61" s="612"/>
      <c r="G61" s="197" t="s">
        <v>61</v>
      </c>
      <c r="H61" s="273" t="s">
        <v>137</v>
      </c>
      <c r="I61" s="256" t="s">
        <v>21</v>
      </c>
    </row>
    <row r="62" spans="1:10" s="180" customFormat="1" ht="81.75" customHeight="1" x14ac:dyDescent="0.25">
      <c r="A62" s="611"/>
      <c r="B62" s="646"/>
      <c r="C62" s="216" t="s">
        <v>26</v>
      </c>
      <c r="D62" s="207"/>
      <c r="E62" s="420" t="s">
        <v>129</v>
      </c>
      <c r="F62" s="609"/>
      <c r="G62" s="197" t="s">
        <v>39</v>
      </c>
      <c r="H62" s="273" t="s">
        <v>23</v>
      </c>
      <c r="I62" s="197" t="s">
        <v>138</v>
      </c>
      <c r="J62" s="197" t="s">
        <v>139</v>
      </c>
    </row>
    <row r="63" spans="1:10" s="180" customFormat="1" ht="49.5" customHeight="1" x14ac:dyDescent="0.25">
      <c r="A63" s="610">
        <v>23</v>
      </c>
      <c r="B63" s="646"/>
      <c r="C63" s="216" t="s">
        <v>16</v>
      </c>
      <c r="D63" s="207"/>
      <c r="E63" s="420" t="s">
        <v>140</v>
      </c>
      <c r="F63" s="665" t="s">
        <v>141</v>
      </c>
      <c r="G63" s="180" t="s">
        <v>61</v>
      </c>
      <c r="H63" s="417" t="s">
        <v>142</v>
      </c>
      <c r="I63" s="180" t="s">
        <v>143</v>
      </c>
      <c r="J63" s="180" t="s">
        <v>136</v>
      </c>
    </row>
    <row r="64" spans="1:10" s="180" customFormat="1" ht="39.75" customHeight="1" x14ac:dyDescent="0.25">
      <c r="A64" s="630"/>
      <c r="B64" s="646"/>
      <c r="C64" s="216" t="s">
        <v>16</v>
      </c>
      <c r="D64" s="207"/>
      <c r="E64" s="420" t="s">
        <v>140</v>
      </c>
      <c r="F64" s="666"/>
      <c r="G64" s="180" t="s">
        <v>39</v>
      </c>
      <c r="H64" s="417" t="s">
        <v>137</v>
      </c>
      <c r="I64" s="180" t="s">
        <v>144</v>
      </c>
    </row>
    <row r="65" spans="1:10" s="180" customFormat="1" ht="55.15" customHeight="1" x14ac:dyDescent="0.25">
      <c r="A65" s="630"/>
      <c r="B65" s="646"/>
      <c r="C65" s="216" t="s">
        <v>16</v>
      </c>
      <c r="D65" s="207"/>
      <c r="E65" s="420" t="s">
        <v>140</v>
      </c>
      <c r="F65" s="666"/>
      <c r="G65" s="180" t="s">
        <v>61</v>
      </c>
      <c r="H65" s="286" t="s">
        <v>134</v>
      </c>
      <c r="I65" s="197" t="s">
        <v>145</v>
      </c>
    </row>
    <row r="66" spans="1:10" s="180" customFormat="1" ht="96.75" customHeight="1" x14ac:dyDescent="0.25">
      <c r="A66" s="630"/>
      <c r="B66" s="646"/>
      <c r="C66" s="216" t="s">
        <v>16</v>
      </c>
      <c r="D66" s="207"/>
      <c r="E66" s="420" t="s">
        <v>140</v>
      </c>
      <c r="F66" s="667"/>
      <c r="G66" s="180" t="s">
        <v>95</v>
      </c>
      <c r="H66" s="286" t="s">
        <v>134</v>
      </c>
      <c r="I66" s="180" t="s">
        <v>146</v>
      </c>
    </row>
    <row r="67" spans="1:10" s="180" customFormat="1" ht="49.5" customHeight="1" x14ac:dyDescent="0.25">
      <c r="A67" s="630"/>
      <c r="B67" s="646"/>
      <c r="C67" s="216" t="s">
        <v>26</v>
      </c>
      <c r="D67" s="287" t="s">
        <v>147</v>
      </c>
      <c r="E67" s="420" t="s">
        <v>140</v>
      </c>
      <c r="F67" s="608" t="s">
        <v>148</v>
      </c>
      <c r="G67" s="180" t="s">
        <v>61</v>
      </c>
      <c r="H67" s="417" t="s">
        <v>23</v>
      </c>
      <c r="I67" s="180" t="s">
        <v>149</v>
      </c>
      <c r="J67" s="180" t="s">
        <v>150</v>
      </c>
    </row>
    <row r="68" spans="1:10" s="180" customFormat="1" ht="87.75" customHeight="1" x14ac:dyDescent="0.25">
      <c r="A68" s="630"/>
      <c r="B68" s="646"/>
      <c r="C68" s="216" t="s">
        <v>26</v>
      </c>
      <c r="D68" s="287" t="s">
        <v>147</v>
      </c>
      <c r="E68" s="420" t="s">
        <v>140</v>
      </c>
      <c r="F68" s="612"/>
      <c r="G68" s="180" t="s">
        <v>95</v>
      </c>
      <c r="H68" s="417" t="s">
        <v>137</v>
      </c>
      <c r="I68" s="197" t="s">
        <v>151</v>
      </c>
    </row>
    <row r="69" spans="1:10" s="180" customFormat="1" ht="105.75" customHeight="1" x14ac:dyDescent="0.25">
      <c r="A69" s="611"/>
      <c r="B69" s="646"/>
      <c r="C69" s="216" t="s">
        <v>26</v>
      </c>
      <c r="D69" s="287" t="s">
        <v>147</v>
      </c>
      <c r="E69" s="420" t="s">
        <v>140</v>
      </c>
      <c r="F69" s="609"/>
      <c r="G69" s="180" t="s">
        <v>95</v>
      </c>
      <c r="H69" s="286" t="s">
        <v>134</v>
      </c>
      <c r="I69" s="197" t="s">
        <v>152</v>
      </c>
    </row>
    <row r="70" spans="1:10" s="180" customFormat="1" ht="53.25" customHeight="1" x14ac:dyDescent="0.25">
      <c r="A70" s="610">
        <v>24</v>
      </c>
      <c r="B70" s="646"/>
      <c r="C70" s="216" t="s">
        <v>16</v>
      </c>
      <c r="D70" s="207"/>
      <c r="E70" s="420" t="s">
        <v>153</v>
      </c>
      <c r="F70" s="613" t="s">
        <v>154</v>
      </c>
      <c r="G70" s="180" t="s">
        <v>61</v>
      </c>
      <c r="H70" s="417" t="s">
        <v>23</v>
      </c>
      <c r="I70" s="197" t="s">
        <v>155</v>
      </c>
      <c r="J70" s="180" t="s">
        <v>156</v>
      </c>
    </row>
    <row r="71" spans="1:10" s="180" customFormat="1" ht="46.5" customHeight="1" x14ac:dyDescent="0.25">
      <c r="A71" s="630"/>
      <c r="B71" s="646"/>
      <c r="C71" s="216" t="s">
        <v>16</v>
      </c>
      <c r="D71" s="207"/>
      <c r="E71" s="420" t="s">
        <v>153</v>
      </c>
      <c r="F71" s="614"/>
      <c r="G71" s="180" t="s">
        <v>39</v>
      </c>
      <c r="H71" s="417" t="s">
        <v>137</v>
      </c>
      <c r="I71" s="256" t="s">
        <v>21</v>
      </c>
    </row>
    <row r="72" spans="1:10" s="180" customFormat="1" ht="46.5" customHeight="1" x14ac:dyDescent="0.25">
      <c r="A72" s="630"/>
      <c r="B72" s="646"/>
      <c r="C72" s="216" t="s">
        <v>16</v>
      </c>
      <c r="D72" s="207"/>
      <c r="E72" s="420" t="s">
        <v>157</v>
      </c>
      <c r="F72" s="615"/>
      <c r="G72" s="180" t="s">
        <v>39</v>
      </c>
      <c r="H72" s="286" t="s">
        <v>134</v>
      </c>
      <c r="I72" s="197" t="s">
        <v>158</v>
      </c>
    </row>
    <row r="73" spans="1:10" s="180" customFormat="1" ht="46.5" customHeight="1" x14ac:dyDescent="0.25">
      <c r="A73" s="630"/>
      <c r="B73" s="646"/>
      <c r="C73" s="216" t="s">
        <v>26</v>
      </c>
      <c r="D73" s="207" t="s">
        <v>159</v>
      </c>
      <c r="E73" s="420" t="s">
        <v>153</v>
      </c>
      <c r="F73" s="608" t="s">
        <v>160</v>
      </c>
      <c r="G73" s="180" t="s">
        <v>39</v>
      </c>
      <c r="H73" s="417" t="s">
        <v>137</v>
      </c>
      <c r="I73" s="197" t="s">
        <v>161</v>
      </c>
      <c r="J73" s="180" t="s">
        <v>162</v>
      </c>
    </row>
    <row r="74" spans="1:10" s="180" customFormat="1" ht="46.5" customHeight="1" x14ac:dyDescent="0.25">
      <c r="A74" s="630"/>
      <c r="B74" s="646"/>
      <c r="C74" s="216" t="s">
        <v>26</v>
      </c>
      <c r="D74" s="207" t="s">
        <v>159</v>
      </c>
      <c r="E74" s="420" t="s">
        <v>153</v>
      </c>
      <c r="F74" s="612"/>
      <c r="G74" s="180" t="s">
        <v>95</v>
      </c>
      <c r="H74" s="286" t="s">
        <v>134</v>
      </c>
      <c r="I74" s="197" t="s">
        <v>163</v>
      </c>
    </row>
    <row r="75" spans="1:10" s="180" customFormat="1" ht="46.5" customHeight="1" x14ac:dyDescent="0.25">
      <c r="A75" s="630"/>
      <c r="B75" s="646"/>
      <c r="C75" s="216" t="s">
        <v>26</v>
      </c>
      <c r="D75" s="207" t="s">
        <v>159</v>
      </c>
      <c r="E75" s="420" t="s">
        <v>153</v>
      </c>
      <c r="F75" s="612"/>
      <c r="G75" s="180" t="s">
        <v>61</v>
      </c>
      <c r="H75" s="286" t="s">
        <v>134</v>
      </c>
      <c r="I75" s="180" t="s">
        <v>164</v>
      </c>
    </row>
    <row r="76" spans="1:10" s="180" customFormat="1" ht="38.25" customHeight="1" x14ac:dyDescent="0.25">
      <c r="A76" s="611"/>
      <c r="B76" s="646"/>
      <c r="C76" s="216" t="s">
        <v>26</v>
      </c>
      <c r="D76" s="207" t="s">
        <v>159</v>
      </c>
      <c r="E76" s="420" t="s">
        <v>157</v>
      </c>
      <c r="F76" s="609"/>
      <c r="G76" s="180" t="s">
        <v>61</v>
      </c>
      <c r="H76" s="417" t="s">
        <v>137</v>
      </c>
      <c r="I76" s="256" t="s">
        <v>21</v>
      </c>
    </row>
    <row r="77" spans="1:10" s="180" customFormat="1" ht="104.25" customHeight="1" x14ac:dyDescent="0.2">
      <c r="A77" s="610">
        <v>25</v>
      </c>
      <c r="B77" s="646"/>
      <c r="C77" s="216" t="s">
        <v>26</v>
      </c>
      <c r="D77" s="207"/>
      <c r="E77" s="420" t="s">
        <v>165</v>
      </c>
      <c r="F77" s="610" t="s">
        <v>166</v>
      </c>
      <c r="G77" s="180" t="s">
        <v>61</v>
      </c>
      <c r="H77" s="286" t="s">
        <v>134</v>
      </c>
      <c r="I77" s="253" t="s">
        <v>167</v>
      </c>
    </row>
    <row r="78" spans="1:10" s="180" customFormat="1" ht="43.5" customHeight="1" x14ac:dyDescent="0.25">
      <c r="A78" s="630"/>
      <c r="B78" s="646"/>
      <c r="C78" s="216" t="s">
        <v>26</v>
      </c>
      <c r="D78" s="207"/>
      <c r="E78" s="420" t="s">
        <v>165</v>
      </c>
      <c r="F78" s="630"/>
      <c r="G78" s="180" t="s">
        <v>61</v>
      </c>
      <c r="H78" s="417" t="s">
        <v>137</v>
      </c>
      <c r="I78" s="252" t="s">
        <v>168</v>
      </c>
    </row>
    <row r="79" spans="1:10" s="180" customFormat="1" ht="46.5" customHeight="1" x14ac:dyDescent="0.25">
      <c r="A79" s="630"/>
      <c r="B79" s="646"/>
      <c r="C79" s="216" t="s">
        <v>26</v>
      </c>
      <c r="D79" s="207"/>
      <c r="E79" s="420" t="s">
        <v>165</v>
      </c>
      <c r="F79" s="630"/>
      <c r="G79" s="180" t="s">
        <v>95</v>
      </c>
      <c r="H79" s="286" t="s">
        <v>134</v>
      </c>
      <c r="I79" s="307" t="s">
        <v>169</v>
      </c>
    </row>
    <row r="80" spans="1:10" s="180" customFormat="1" ht="46.5" customHeight="1" x14ac:dyDescent="0.25">
      <c r="A80" s="630"/>
      <c r="B80" s="646"/>
      <c r="C80" s="216" t="s">
        <v>26</v>
      </c>
      <c r="D80" s="207"/>
      <c r="E80" s="420" t="s">
        <v>165</v>
      </c>
      <c r="F80" s="611"/>
      <c r="G80" s="180" t="s">
        <v>95</v>
      </c>
      <c r="H80" s="417" t="s">
        <v>137</v>
      </c>
      <c r="I80" s="255" t="s">
        <v>170</v>
      </c>
    </row>
    <row r="81" spans="1:10" s="180" customFormat="1" ht="55.15" customHeight="1" x14ac:dyDescent="0.25">
      <c r="A81" s="630"/>
      <c r="B81" s="646"/>
      <c r="C81" s="216" t="s">
        <v>16</v>
      </c>
      <c r="D81" s="207"/>
      <c r="E81" s="420" t="s">
        <v>165</v>
      </c>
      <c r="F81" s="636" t="s">
        <v>171</v>
      </c>
      <c r="G81" s="180" t="s">
        <v>61</v>
      </c>
      <c r="H81" s="286" t="s">
        <v>134</v>
      </c>
      <c r="I81" s="306" t="s">
        <v>172</v>
      </c>
    </row>
    <row r="82" spans="1:10" s="180" customFormat="1" ht="46.5" customHeight="1" x14ac:dyDescent="0.25">
      <c r="A82" s="630"/>
      <c r="B82" s="646"/>
      <c r="C82" s="216" t="s">
        <v>16</v>
      </c>
      <c r="D82" s="207"/>
      <c r="E82" s="420" t="s">
        <v>165</v>
      </c>
      <c r="F82" s="664"/>
      <c r="G82" s="180" t="s">
        <v>61</v>
      </c>
      <c r="H82" s="417" t="s">
        <v>137</v>
      </c>
      <c r="I82" s="255" t="s">
        <v>172</v>
      </c>
    </row>
    <row r="83" spans="1:10" s="180" customFormat="1" ht="46.5" customHeight="1" x14ac:dyDescent="0.25">
      <c r="A83" s="630"/>
      <c r="B83" s="646"/>
      <c r="C83" s="216" t="s">
        <v>16</v>
      </c>
      <c r="D83" s="207"/>
      <c r="E83" s="420" t="s">
        <v>165</v>
      </c>
      <c r="F83" s="664"/>
      <c r="G83" s="180" t="s">
        <v>95</v>
      </c>
      <c r="H83" s="286" t="s">
        <v>134</v>
      </c>
      <c r="I83" s="257" t="s">
        <v>173</v>
      </c>
    </row>
    <row r="84" spans="1:10" s="180" customFormat="1" ht="36.75" customHeight="1" x14ac:dyDescent="0.25">
      <c r="A84" s="611"/>
      <c r="B84" s="646"/>
      <c r="C84" s="216" t="s">
        <v>16</v>
      </c>
      <c r="D84" s="207"/>
      <c r="E84" s="420" t="s">
        <v>165</v>
      </c>
      <c r="F84" s="637"/>
      <c r="G84" s="180" t="s">
        <v>95</v>
      </c>
      <c r="H84" s="417" t="s">
        <v>137</v>
      </c>
      <c r="I84" s="258" t="s">
        <v>21</v>
      </c>
    </row>
    <row r="85" spans="1:10" s="183" customFormat="1" ht="44.25" customHeight="1" x14ac:dyDescent="0.25">
      <c r="A85" s="629">
        <v>26</v>
      </c>
      <c r="B85" s="646"/>
      <c r="C85" s="214" t="s">
        <v>16</v>
      </c>
      <c r="D85" s="206"/>
      <c r="E85" s="76" t="s">
        <v>174</v>
      </c>
      <c r="F85" s="601" t="s">
        <v>175</v>
      </c>
      <c r="G85" s="76" t="s">
        <v>39</v>
      </c>
      <c r="H85" s="421" t="s">
        <v>23</v>
      </c>
      <c r="I85" s="259" t="s">
        <v>21</v>
      </c>
    </row>
    <row r="86" spans="1:10" s="183" customFormat="1" ht="72.75" customHeight="1" x14ac:dyDescent="0.25">
      <c r="A86" s="627"/>
      <c r="B86" s="646"/>
      <c r="C86" s="214" t="s">
        <v>16</v>
      </c>
      <c r="D86" s="206"/>
      <c r="E86" s="76" t="s">
        <v>174</v>
      </c>
      <c r="F86" s="602"/>
      <c r="G86" s="76" t="s">
        <v>61</v>
      </c>
      <c r="H86" s="421" t="s">
        <v>137</v>
      </c>
      <c r="I86" s="307" t="s">
        <v>176</v>
      </c>
    </row>
    <row r="87" spans="1:10" s="183" customFormat="1" ht="89.25" customHeight="1" x14ac:dyDescent="0.2">
      <c r="A87" s="627"/>
      <c r="B87" s="646"/>
      <c r="C87" s="214" t="s">
        <v>16</v>
      </c>
      <c r="D87" s="206"/>
      <c r="E87" s="76" t="s">
        <v>174</v>
      </c>
      <c r="F87" s="603"/>
      <c r="G87" s="76" t="s">
        <v>61</v>
      </c>
      <c r="H87" s="286" t="s">
        <v>177</v>
      </c>
      <c r="I87" s="254" t="s">
        <v>178</v>
      </c>
    </row>
    <row r="88" spans="1:10" s="183" customFormat="1" ht="26.25" customHeight="1" x14ac:dyDescent="0.25">
      <c r="A88" s="627">
        <v>27</v>
      </c>
      <c r="B88" s="646"/>
      <c r="C88" s="214" t="s">
        <v>23</v>
      </c>
      <c r="D88" s="206"/>
      <c r="E88" s="76" t="s">
        <v>174</v>
      </c>
      <c r="F88" s="601" t="s">
        <v>179</v>
      </c>
      <c r="G88" s="76" t="s">
        <v>95</v>
      </c>
      <c r="H88" s="421" t="s">
        <v>23</v>
      </c>
      <c r="I88" s="256" t="s">
        <v>21</v>
      </c>
    </row>
    <row r="89" spans="1:10" s="183" customFormat="1" ht="42" customHeight="1" x14ac:dyDescent="0.25">
      <c r="A89" s="627"/>
      <c r="B89" s="646"/>
      <c r="C89" s="214" t="s">
        <v>23</v>
      </c>
      <c r="D89" s="206"/>
      <c r="E89" s="76" t="s">
        <v>174</v>
      </c>
      <c r="F89" s="602"/>
      <c r="G89" s="76" t="s">
        <v>180</v>
      </c>
      <c r="H89" s="421" t="s">
        <v>137</v>
      </c>
      <c r="I89" s="77" t="s">
        <v>181</v>
      </c>
    </row>
    <row r="90" spans="1:10" s="183" customFormat="1" ht="117.75" customHeight="1" x14ac:dyDescent="0.25">
      <c r="A90" s="628"/>
      <c r="B90" s="646"/>
      <c r="C90" s="214" t="s">
        <v>23</v>
      </c>
      <c r="D90" s="206"/>
      <c r="E90" s="76" t="s">
        <v>174</v>
      </c>
      <c r="F90" s="603"/>
      <c r="G90" s="76" t="s">
        <v>180</v>
      </c>
      <c r="H90" s="286" t="s">
        <v>177</v>
      </c>
      <c r="I90" s="260" t="s">
        <v>182</v>
      </c>
    </row>
    <row r="91" spans="1:10" s="183" customFormat="1" ht="27.75" customHeight="1" x14ac:dyDescent="0.25">
      <c r="A91" s="610">
        <v>28</v>
      </c>
      <c r="B91" s="646"/>
      <c r="C91" s="214" t="s">
        <v>16</v>
      </c>
      <c r="D91" s="206"/>
      <c r="E91" s="76" t="s">
        <v>183</v>
      </c>
      <c r="F91" s="648" t="s">
        <v>184</v>
      </c>
      <c r="G91" s="76" t="s">
        <v>39</v>
      </c>
      <c r="H91" s="421" t="s">
        <v>23</v>
      </c>
      <c r="I91" s="256" t="s">
        <v>21</v>
      </c>
    </row>
    <row r="92" spans="1:10" s="183" customFormat="1" ht="30" customHeight="1" x14ac:dyDescent="0.25">
      <c r="A92" s="630"/>
      <c r="B92" s="646"/>
      <c r="C92" s="214" t="s">
        <v>16</v>
      </c>
      <c r="D92" s="206"/>
      <c r="E92" s="76" t="s">
        <v>183</v>
      </c>
      <c r="F92" s="649"/>
      <c r="G92" s="76" t="s">
        <v>61</v>
      </c>
      <c r="H92" s="421" t="s">
        <v>23</v>
      </c>
      <c r="I92" s="197" t="s">
        <v>185</v>
      </c>
    </row>
    <row r="93" spans="1:10" s="183" customFormat="1" ht="54.75" customHeight="1" x14ac:dyDescent="0.25">
      <c r="A93" s="630"/>
      <c r="B93" s="646"/>
      <c r="C93" s="214" t="s">
        <v>23</v>
      </c>
      <c r="D93" s="206"/>
      <c r="E93" s="76" t="s">
        <v>183</v>
      </c>
      <c r="F93" s="601" t="s">
        <v>186</v>
      </c>
      <c r="G93" s="76" t="s">
        <v>61</v>
      </c>
      <c r="H93" s="421" t="s">
        <v>23</v>
      </c>
      <c r="I93" s="260" t="s">
        <v>187</v>
      </c>
    </row>
    <row r="94" spans="1:10" s="183" customFormat="1" ht="34.5" customHeight="1" x14ac:dyDescent="0.25">
      <c r="A94" s="611"/>
      <c r="B94" s="646"/>
      <c r="C94" s="214" t="s">
        <v>23</v>
      </c>
      <c r="D94" s="206"/>
      <c r="E94" s="76" t="s">
        <v>183</v>
      </c>
      <c r="F94" s="603"/>
      <c r="G94" s="76" t="s">
        <v>39</v>
      </c>
      <c r="H94" s="421" t="s">
        <v>23</v>
      </c>
      <c r="I94" s="265" t="s">
        <v>21</v>
      </c>
    </row>
    <row r="95" spans="1:10" s="183" customFormat="1" ht="42.75" customHeight="1" x14ac:dyDescent="0.25">
      <c r="A95" s="629">
        <v>29</v>
      </c>
      <c r="B95" s="646"/>
      <c r="C95" s="214" t="s">
        <v>26</v>
      </c>
      <c r="D95" s="206"/>
      <c r="E95" s="76" t="s">
        <v>188</v>
      </c>
      <c r="F95" s="606" t="s">
        <v>189</v>
      </c>
      <c r="G95" s="76" t="s">
        <v>95</v>
      </c>
      <c r="H95" s="421" t="s">
        <v>23</v>
      </c>
      <c r="I95" s="256" t="s">
        <v>21</v>
      </c>
      <c r="J95" s="197"/>
    </row>
    <row r="96" spans="1:10" s="183" customFormat="1" ht="51.75" customHeight="1" x14ac:dyDescent="0.2">
      <c r="A96" s="628"/>
      <c r="B96" s="646"/>
      <c r="C96" s="214" t="s">
        <v>26</v>
      </c>
      <c r="D96" s="206"/>
      <c r="E96" s="76" t="s">
        <v>188</v>
      </c>
      <c r="F96" s="607"/>
      <c r="G96" s="76" t="s">
        <v>61</v>
      </c>
      <c r="H96" s="421" t="s">
        <v>23</v>
      </c>
      <c r="I96" s="76" t="s">
        <v>190</v>
      </c>
      <c r="J96" s="290" t="s">
        <v>191</v>
      </c>
    </row>
    <row r="97" spans="1:10" s="183" customFormat="1" ht="36.75" customHeight="1" x14ac:dyDescent="0.25">
      <c r="A97" s="629">
        <v>30</v>
      </c>
      <c r="B97" s="646"/>
      <c r="C97" s="214" t="s">
        <v>23</v>
      </c>
      <c r="D97" s="206"/>
      <c r="E97" s="76" t="s">
        <v>192</v>
      </c>
      <c r="F97" s="608" t="s">
        <v>193</v>
      </c>
      <c r="G97" s="76" t="s">
        <v>39</v>
      </c>
      <c r="H97" s="421" t="s">
        <v>23</v>
      </c>
      <c r="I97" s="256" t="s">
        <v>21</v>
      </c>
      <c r="J97" s="197"/>
    </row>
    <row r="98" spans="1:10" s="183" customFormat="1" ht="54.75" customHeight="1" x14ac:dyDescent="0.25">
      <c r="A98" s="628"/>
      <c r="B98" s="646"/>
      <c r="C98" s="214" t="s">
        <v>23</v>
      </c>
      <c r="D98" s="206"/>
      <c r="E98" s="76" t="s">
        <v>192</v>
      </c>
      <c r="F98" s="609"/>
      <c r="G98" s="76" t="s">
        <v>61</v>
      </c>
      <c r="H98" s="421" t="s">
        <v>23</v>
      </c>
      <c r="I98" s="76" t="s">
        <v>194</v>
      </c>
    </row>
    <row r="99" spans="1:10" s="183" customFormat="1" ht="37.5" customHeight="1" x14ac:dyDescent="0.25">
      <c r="A99" s="629">
        <v>31</v>
      </c>
      <c r="B99" s="646"/>
      <c r="C99" s="214" t="s">
        <v>26</v>
      </c>
      <c r="D99" s="206"/>
      <c r="E99" s="76" t="s">
        <v>195</v>
      </c>
      <c r="F99" s="601" t="s">
        <v>196</v>
      </c>
      <c r="G99" s="76" t="s">
        <v>39</v>
      </c>
      <c r="H99" s="421" t="s">
        <v>23</v>
      </c>
      <c r="I99" s="256" t="s">
        <v>21</v>
      </c>
    </row>
    <row r="100" spans="1:10" s="183" customFormat="1" ht="52.5" customHeight="1" x14ac:dyDescent="0.25">
      <c r="A100" s="628"/>
      <c r="B100" s="647"/>
      <c r="C100" s="214" t="s">
        <v>26</v>
      </c>
      <c r="D100" s="206"/>
      <c r="E100" s="76" t="s">
        <v>195</v>
      </c>
      <c r="F100" s="603"/>
      <c r="G100" s="76" t="s">
        <v>61</v>
      </c>
      <c r="H100" s="421" t="s">
        <v>23</v>
      </c>
      <c r="I100" s="76" t="s">
        <v>197</v>
      </c>
    </row>
    <row r="101" spans="1:10" s="180" customFormat="1" ht="36" customHeight="1" x14ac:dyDescent="0.25">
      <c r="A101" s="610">
        <v>32</v>
      </c>
      <c r="B101" s="645" t="s">
        <v>198</v>
      </c>
      <c r="C101" s="216" t="s">
        <v>23</v>
      </c>
      <c r="D101" s="207"/>
      <c r="E101" s="420" t="s">
        <v>199</v>
      </c>
      <c r="F101" s="601" t="s">
        <v>200</v>
      </c>
      <c r="G101" s="180" t="s">
        <v>180</v>
      </c>
      <c r="H101" s="417" t="s">
        <v>23</v>
      </c>
      <c r="I101" s="256" t="s">
        <v>201</v>
      </c>
    </row>
    <row r="102" spans="1:10" s="180" customFormat="1" ht="50.25" customHeight="1" x14ac:dyDescent="0.25">
      <c r="A102" s="611"/>
      <c r="B102" s="646"/>
      <c r="C102" s="216" t="s">
        <v>23</v>
      </c>
      <c r="D102" s="207"/>
      <c r="E102" s="420" t="s">
        <v>199</v>
      </c>
      <c r="F102" s="603"/>
      <c r="G102" s="180" t="s">
        <v>39</v>
      </c>
      <c r="H102" s="417" t="s">
        <v>23</v>
      </c>
      <c r="I102" s="180" t="s">
        <v>202</v>
      </c>
    </row>
    <row r="103" spans="1:10" s="180" customFormat="1" ht="41.45" customHeight="1" x14ac:dyDescent="0.25">
      <c r="A103" s="610">
        <v>33</v>
      </c>
      <c r="B103" s="646"/>
      <c r="C103" s="216" t="s">
        <v>16</v>
      </c>
      <c r="D103" s="207"/>
      <c r="E103" s="420" t="s">
        <v>203</v>
      </c>
      <c r="F103" s="610" t="s">
        <v>204</v>
      </c>
      <c r="G103" s="180" t="s">
        <v>33</v>
      </c>
      <c r="H103" s="417" t="s">
        <v>23</v>
      </c>
      <c r="I103" s="180" t="s">
        <v>21</v>
      </c>
      <c r="J103" s="180" t="s">
        <v>205</v>
      </c>
    </row>
    <row r="104" spans="1:10" s="180" customFormat="1" ht="45.75" customHeight="1" x14ac:dyDescent="0.25">
      <c r="A104" s="611"/>
      <c r="B104" s="646"/>
      <c r="C104" s="216" t="s">
        <v>16</v>
      </c>
      <c r="D104" s="207"/>
      <c r="E104" s="420" t="s">
        <v>203</v>
      </c>
      <c r="F104" s="611"/>
      <c r="G104" s="180" t="s">
        <v>64</v>
      </c>
      <c r="H104" s="417" t="s">
        <v>23</v>
      </c>
      <c r="I104" s="251" t="s">
        <v>206</v>
      </c>
    </row>
    <row r="105" spans="1:10" s="180" customFormat="1" ht="36.75" customHeight="1" x14ac:dyDescent="0.25">
      <c r="A105" s="610">
        <v>34</v>
      </c>
      <c r="B105" s="646"/>
      <c r="C105" s="216" t="s">
        <v>23</v>
      </c>
      <c r="D105" s="207"/>
      <c r="E105" s="604" t="s">
        <v>207</v>
      </c>
      <c r="F105" s="610" t="s">
        <v>208</v>
      </c>
      <c r="G105" s="180" t="s">
        <v>180</v>
      </c>
      <c r="H105" s="417" t="s">
        <v>23</v>
      </c>
      <c r="I105" s="180" t="s">
        <v>21</v>
      </c>
      <c r="J105" s="180" t="s">
        <v>209</v>
      </c>
    </row>
    <row r="106" spans="1:10" s="180" customFormat="1" ht="78" customHeight="1" x14ac:dyDescent="0.25">
      <c r="A106" s="611"/>
      <c r="B106" s="646"/>
      <c r="C106" s="216" t="s">
        <v>23</v>
      </c>
      <c r="D106" s="207"/>
      <c r="E106" s="605"/>
      <c r="F106" s="611"/>
      <c r="G106" s="180" t="s">
        <v>64</v>
      </c>
      <c r="H106" s="417" t="s">
        <v>23</v>
      </c>
      <c r="I106" s="186" t="s">
        <v>210</v>
      </c>
    </row>
    <row r="107" spans="1:10" s="180" customFormat="1" ht="30" customHeight="1" x14ac:dyDescent="0.25">
      <c r="A107" s="610">
        <v>35</v>
      </c>
      <c r="B107" s="646"/>
      <c r="C107" s="216" t="s">
        <v>23</v>
      </c>
      <c r="D107" s="207"/>
      <c r="E107" s="420" t="s">
        <v>211</v>
      </c>
      <c r="F107" s="610" t="s">
        <v>212</v>
      </c>
      <c r="G107" s="180" t="s">
        <v>33</v>
      </c>
      <c r="H107" s="417" t="s">
        <v>54</v>
      </c>
      <c r="I107" s="180" t="s">
        <v>213</v>
      </c>
    </row>
    <row r="108" spans="1:10" s="180" customFormat="1" ht="53.25" customHeight="1" x14ac:dyDescent="0.25">
      <c r="A108" s="611"/>
      <c r="B108" s="660"/>
      <c r="C108" s="216" t="s">
        <v>23</v>
      </c>
      <c r="D108" s="207"/>
      <c r="E108" s="420" t="s">
        <v>214</v>
      </c>
      <c r="F108" s="611"/>
      <c r="G108" s="180" t="s">
        <v>64</v>
      </c>
      <c r="H108" s="417" t="s">
        <v>54</v>
      </c>
      <c r="I108" s="261" t="s">
        <v>215</v>
      </c>
    </row>
    <row r="109" spans="1:10" s="180" customFormat="1" ht="84.75" customHeight="1" x14ac:dyDescent="0.25">
      <c r="A109" s="610">
        <v>36</v>
      </c>
      <c r="B109" s="659" t="s">
        <v>216</v>
      </c>
      <c r="C109" s="233" t="s">
        <v>26</v>
      </c>
      <c r="D109" s="207"/>
      <c r="E109" s="234" t="s">
        <v>217</v>
      </c>
      <c r="F109" s="657" t="s">
        <v>218</v>
      </c>
      <c r="G109" s="187" t="s">
        <v>61</v>
      </c>
      <c r="H109" s="275" t="s">
        <v>54</v>
      </c>
      <c r="I109" s="236" t="s">
        <v>219</v>
      </c>
      <c r="J109" s="235" t="s">
        <v>220</v>
      </c>
    </row>
    <row r="110" spans="1:10" s="180" customFormat="1" ht="52.5" customHeight="1" x14ac:dyDescent="0.25">
      <c r="A110" s="611"/>
      <c r="B110" s="660"/>
      <c r="C110" s="233" t="s">
        <v>26</v>
      </c>
      <c r="D110" s="207"/>
      <c r="E110" s="234" t="s">
        <v>217</v>
      </c>
      <c r="F110" s="658"/>
      <c r="G110" s="187" t="s">
        <v>39</v>
      </c>
      <c r="H110" s="275" t="s">
        <v>54</v>
      </c>
      <c r="I110" s="236" t="s">
        <v>221</v>
      </c>
      <c r="J110" s="235"/>
    </row>
    <row r="111" spans="1:10" s="180" customFormat="1" ht="54" customHeight="1" x14ac:dyDescent="0.25">
      <c r="A111" s="610">
        <v>37</v>
      </c>
      <c r="B111" s="659" t="s">
        <v>222</v>
      </c>
      <c r="C111" s="216" t="s">
        <v>26</v>
      </c>
      <c r="D111" s="207" t="s">
        <v>159</v>
      </c>
      <c r="E111" s="420"/>
      <c r="F111" s="610" t="s">
        <v>223</v>
      </c>
      <c r="G111" s="180" t="s">
        <v>33</v>
      </c>
      <c r="H111" s="417" t="s">
        <v>54</v>
      </c>
      <c r="I111" s="262" t="s">
        <v>224</v>
      </c>
    </row>
    <row r="112" spans="1:10" s="180" customFormat="1" ht="33" customHeight="1" x14ac:dyDescent="0.25">
      <c r="A112" s="611"/>
      <c r="B112" s="647"/>
      <c r="C112" s="216" t="s">
        <v>26</v>
      </c>
      <c r="D112" s="207" t="s">
        <v>159</v>
      </c>
      <c r="E112" s="420"/>
      <c r="F112" s="611"/>
      <c r="G112" s="180" t="s">
        <v>39</v>
      </c>
      <c r="H112" s="417" t="s">
        <v>54</v>
      </c>
      <c r="I112" s="256" t="s">
        <v>21</v>
      </c>
    </row>
    <row r="113" spans="1:10" s="76" customFormat="1" ht="24.95" customHeight="1" x14ac:dyDescent="0.25">
      <c r="A113" s="177"/>
      <c r="B113" s="201" t="s">
        <v>225</v>
      </c>
      <c r="C113" s="212"/>
      <c r="D113" s="204"/>
      <c r="E113" s="178"/>
      <c r="F113" s="268"/>
      <c r="G113" s="177"/>
      <c r="H113" s="268"/>
      <c r="I113" s="177"/>
      <c r="J113" s="80"/>
    </row>
    <row r="114" spans="1:10" s="75" customFormat="1" ht="58.5" customHeight="1" x14ac:dyDescent="0.25">
      <c r="A114" s="601">
        <v>38</v>
      </c>
      <c r="B114" s="622" t="s">
        <v>226</v>
      </c>
      <c r="C114" s="215" t="s">
        <v>26</v>
      </c>
      <c r="D114" s="209"/>
      <c r="E114" s="195" t="s">
        <v>227</v>
      </c>
      <c r="F114" s="606" t="s">
        <v>228</v>
      </c>
      <c r="G114" s="77" t="s">
        <v>33</v>
      </c>
      <c r="H114" s="276"/>
      <c r="I114" s="77" t="s">
        <v>229</v>
      </c>
      <c r="J114" s="162" t="s">
        <v>230</v>
      </c>
    </row>
    <row r="115" spans="1:10" s="75" customFormat="1" ht="30" customHeight="1" x14ac:dyDescent="0.25">
      <c r="A115" s="603"/>
      <c r="B115" s="623"/>
      <c r="C115" s="215" t="s">
        <v>26</v>
      </c>
      <c r="D115" s="208"/>
      <c r="E115" s="195" t="s">
        <v>227</v>
      </c>
      <c r="F115" s="607"/>
      <c r="G115" s="77" t="s">
        <v>19</v>
      </c>
      <c r="H115" s="276"/>
      <c r="I115" s="256" t="s">
        <v>21</v>
      </c>
      <c r="J115" s="162" t="s">
        <v>231</v>
      </c>
    </row>
    <row r="116" spans="1:10" ht="31.5" customHeight="1" x14ac:dyDescent="0.2">
      <c r="A116" s="601">
        <v>39</v>
      </c>
      <c r="B116" s="623"/>
      <c r="C116" s="215" t="s">
        <v>26</v>
      </c>
      <c r="D116" s="208"/>
      <c r="E116" s="415" t="s">
        <v>227</v>
      </c>
      <c r="F116" s="606" t="s">
        <v>232</v>
      </c>
      <c r="G116" s="77" t="s">
        <v>33</v>
      </c>
      <c r="H116" s="276"/>
      <c r="I116" s="77" t="s">
        <v>233</v>
      </c>
      <c r="J116" s="162" t="s">
        <v>234</v>
      </c>
    </row>
    <row r="117" spans="1:10" ht="39" customHeight="1" x14ac:dyDescent="0.2">
      <c r="A117" s="603"/>
      <c r="B117" s="623"/>
      <c r="C117" s="215" t="s">
        <v>26</v>
      </c>
      <c r="D117" s="208"/>
      <c r="E117" s="415" t="s">
        <v>227</v>
      </c>
      <c r="F117" s="607"/>
      <c r="G117" s="77" t="s">
        <v>19</v>
      </c>
      <c r="H117" s="276"/>
      <c r="I117" s="277" t="s">
        <v>21</v>
      </c>
      <c r="J117" s="77"/>
    </row>
    <row r="118" spans="1:10" ht="46.5" customHeight="1" x14ac:dyDescent="0.2">
      <c r="A118" s="620">
        <v>40</v>
      </c>
      <c r="B118" s="623"/>
      <c r="C118" s="215" t="s">
        <v>26</v>
      </c>
      <c r="D118" s="208"/>
      <c r="E118" s="415" t="s">
        <v>227</v>
      </c>
      <c r="F118" s="661" t="s">
        <v>235</v>
      </c>
      <c r="G118" s="77" t="s">
        <v>39</v>
      </c>
      <c r="H118" s="276" t="s">
        <v>20</v>
      </c>
      <c r="I118" s="256" t="s">
        <v>21</v>
      </c>
      <c r="J118" s="77"/>
    </row>
    <row r="119" spans="1:10" ht="51" x14ac:dyDescent="0.2">
      <c r="A119" s="621"/>
      <c r="B119" s="623"/>
      <c r="C119" s="215" t="s">
        <v>26</v>
      </c>
      <c r="D119" s="208"/>
      <c r="E119" s="415" t="s">
        <v>227</v>
      </c>
      <c r="F119" s="662"/>
      <c r="G119" s="197" t="s">
        <v>33</v>
      </c>
      <c r="H119" s="293" t="s">
        <v>23</v>
      </c>
      <c r="I119" s="73" t="s">
        <v>236</v>
      </c>
      <c r="J119" s="289"/>
    </row>
    <row r="120" spans="1:10" ht="66" customHeight="1" x14ac:dyDescent="0.2">
      <c r="A120" s="620">
        <v>41</v>
      </c>
      <c r="B120" s="623"/>
      <c r="C120" s="215" t="s">
        <v>26</v>
      </c>
      <c r="D120" s="208"/>
      <c r="E120" s="415" t="s">
        <v>227</v>
      </c>
      <c r="F120" s="661" t="s">
        <v>237</v>
      </c>
      <c r="G120" s="197" t="s">
        <v>33</v>
      </c>
      <c r="H120" s="293" t="s">
        <v>23</v>
      </c>
      <c r="I120" s="73" t="s">
        <v>238</v>
      </c>
      <c r="J120" s="289"/>
    </row>
    <row r="121" spans="1:10" ht="30.75" customHeight="1" x14ac:dyDescent="0.2">
      <c r="A121" s="621"/>
      <c r="B121" s="623"/>
      <c r="C121" s="215" t="s">
        <v>26</v>
      </c>
      <c r="D121" s="208"/>
      <c r="E121" s="415" t="s">
        <v>227</v>
      </c>
      <c r="F121" s="662"/>
      <c r="G121" s="197" t="s">
        <v>19</v>
      </c>
      <c r="H121" s="293" t="s">
        <v>20</v>
      </c>
      <c r="I121" s="256" t="s">
        <v>21</v>
      </c>
      <c r="J121" s="289"/>
    </row>
    <row r="122" spans="1:10" ht="75.75" customHeight="1" x14ac:dyDescent="0.2">
      <c r="A122" s="601">
        <v>42</v>
      </c>
      <c r="B122" s="623"/>
      <c r="C122" s="215" t="s">
        <v>26</v>
      </c>
      <c r="D122" s="208" t="s">
        <v>239</v>
      </c>
      <c r="E122" s="415" t="s">
        <v>227</v>
      </c>
      <c r="F122" s="608" t="s">
        <v>240</v>
      </c>
      <c r="G122" s="197" t="s">
        <v>33</v>
      </c>
      <c r="H122" s="230" t="s">
        <v>23</v>
      </c>
      <c r="I122" s="162" t="s">
        <v>241</v>
      </c>
      <c r="J122" s="231" t="s">
        <v>242</v>
      </c>
    </row>
    <row r="123" spans="1:10" ht="29.25" customHeight="1" x14ac:dyDescent="0.2">
      <c r="A123" s="603"/>
      <c r="B123" s="624"/>
      <c r="C123" s="215" t="s">
        <v>26</v>
      </c>
      <c r="D123" s="208" t="s">
        <v>239</v>
      </c>
      <c r="E123" s="415" t="s">
        <v>227</v>
      </c>
      <c r="F123" s="609"/>
      <c r="G123" s="197" t="s">
        <v>19</v>
      </c>
      <c r="H123" s="230" t="s">
        <v>23</v>
      </c>
      <c r="I123" s="256" t="s">
        <v>21</v>
      </c>
      <c r="J123" s="288" t="s">
        <v>243</v>
      </c>
    </row>
    <row r="124" spans="1:10" s="192" customFormat="1" ht="36.75" customHeight="1" x14ac:dyDescent="0.25">
      <c r="A124" s="642">
        <v>43</v>
      </c>
      <c r="B124" s="296" t="s">
        <v>244</v>
      </c>
      <c r="C124" s="360" t="s">
        <v>23</v>
      </c>
      <c r="D124" s="240" t="s">
        <v>245</v>
      </c>
      <c r="E124" s="241" t="s">
        <v>246</v>
      </c>
      <c r="F124" s="606" t="s">
        <v>247</v>
      </c>
      <c r="G124" s="241" t="s">
        <v>61</v>
      </c>
      <c r="H124" s="276" t="s">
        <v>23</v>
      </c>
      <c r="I124" s="256" t="s">
        <v>21</v>
      </c>
    </row>
    <row r="125" spans="1:10" s="192" customFormat="1" ht="72.75" customHeight="1" x14ac:dyDescent="0.25">
      <c r="A125" s="644"/>
      <c r="B125" s="297"/>
      <c r="C125" s="244" t="s">
        <v>23</v>
      </c>
      <c r="D125" s="298" t="s">
        <v>245</v>
      </c>
      <c r="E125" s="245" t="s">
        <v>246</v>
      </c>
      <c r="F125" s="607"/>
      <c r="G125" s="245" t="s">
        <v>39</v>
      </c>
      <c r="H125" s="402" t="s">
        <v>23</v>
      </c>
      <c r="I125" s="246" t="s">
        <v>248</v>
      </c>
      <c r="J125" s="227" t="s">
        <v>249</v>
      </c>
    </row>
    <row r="126" spans="1:10" s="192" customFormat="1" ht="26.25" customHeight="1" x14ac:dyDescent="0.25">
      <c r="A126" s="642">
        <v>44</v>
      </c>
      <c r="B126" s="297"/>
      <c r="C126" s="239" t="s">
        <v>23</v>
      </c>
      <c r="D126" s="240"/>
      <c r="E126" s="241" t="s">
        <v>250</v>
      </c>
      <c r="F126" s="606" t="s">
        <v>251</v>
      </c>
      <c r="G126" s="241" t="s">
        <v>61</v>
      </c>
      <c r="H126" s="276" t="s">
        <v>23</v>
      </c>
      <c r="I126" s="242" t="s">
        <v>252</v>
      </c>
      <c r="J126" s="192" t="s">
        <v>253</v>
      </c>
    </row>
    <row r="127" spans="1:10" s="192" customFormat="1" ht="26.25" customHeight="1" x14ac:dyDescent="0.25">
      <c r="A127" s="643"/>
      <c r="B127" s="297"/>
      <c r="C127" s="239" t="s">
        <v>23</v>
      </c>
      <c r="D127" s="240"/>
      <c r="E127" s="241" t="s">
        <v>250</v>
      </c>
      <c r="F127" s="663"/>
      <c r="G127" s="241" t="s">
        <v>254</v>
      </c>
      <c r="H127" s="276" t="s">
        <v>23</v>
      </c>
      <c r="I127" s="242" t="s">
        <v>255</v>
      </c>
    </row>
    <row r="128" spans="1:10" s="192" customFormat="1" ht="30" customHeight="1" x14ac:dyDescent="0.25">
      <c r="A128" s="644"/>
      <c r="B128" s="297"/>
      <c r="C128" s="239" t="s">
        <v>23</v>
      </c>
      <c r="D128" s="240"/>
      <c r="E128" s="241" t="s">
        <v>256</v>
      </c>
      <c r="F128" s="607"/>
      <c r="G128" s="241" t="s">
        <v>39</v>
      </c>
      <c r="H128" s="276" t="s">
        <v>23</v>
      </c>
      <c r="I128" s="242" t="s">
        <v>257</v>
      </c>
    </row>
    <row r="129" spans="1:10" s="192" customFormat="1" ht="30" customHeight="1" x14ac:dyDescent="0.25">
      <c r="A129" s="416"/>
      <c r="B129" s="297"/>
      <c r="C129" s="239" t="s">
        <v>26</v>
      </c>
      <c r="D129" s="240"/>
      <c r="E129" s="241"/>
      <c r="F129" s="403" t="s">
        <v>258</v>
      </c>
      <c r="G129" s="241" t="s">
        <v>259</v>
      </c>
      <c r="H129" s="276"/>
      <c r="I129" s="295" t="s">
        <v>260</v>
      </c>
    </row>
    <row r="130" spans="1:10" s="192" customFormat="1" ht="30" customHeight="1" x14ac:dyDescent="0.25">
      <c r="A130" s="416"/>
      <c r="B130" s="297"/>
      <c r="C130" s="239" t="s">
        <v>261</v>
      </c>
      <c r="D130" s="240"/>
      <c r="E130" s="241"/>
      <c r="F130" s="403" t="s">
        <v>262</v>
      </c>
      <c r="G130" s="241" t="s">
        <v>259</v>
      </c>
      <c r="H130" s="276"/>
      <c r="I130" s="295" t="s">
        <v>260</v>
      </c>
    </row>
    <row r="131" spans="1:10" s="189" customFormat="1" ht="36.75" customHeight="1" x14ac:dyDescent="0.25">
      <c r="A131" s="640">
        <v>45</v>
      </c>
      <c r="B131" s="297"/>
      <c r="C131" s="360" t="s">
        <v>23</v>
      </c>
      <c r="D131" s="243" t="s">
        <v>263</v>
      </c>
      <c r="E131" s="238" t="s">
        <v>264</v>
      </c>
      <c r="F131" s="601" t="s">
        <v>265</v>
      </c>
      <c r="G131" s="238" t="s">
        <v>61</v>
      </c>
      <c r="H131" s="421" t="s">
        <v>23</v>
      </c>
      <c r="I131" s="256" t="s">
        <v>21</v>
      </c>
      <c r="J131" s="232" t="s">
        <v>266</v>
      </c>
    </row>
    <row r="132" spans="1:10" s="189" customFormat="1" ht="30" customHeight="1" x14ac:dyDescent="0.25">
      <c r="A132" s="641"/>
      <c r="B132" s="297"/>
      <c r="C132" s="360" t="s">
        <v>23</v>
      </c>
      <c r="D132" s="243" t="s">
        <v>263</v>
      </c>
      <c r="E132" s="238" t="s">
        <v>264</v>
      </c>
      <c r="F132" s="603"/>
      <c r="G132" s="238" t="s">
        <v>39</v>
      </c>
      <c r="H132" s="421" t="s">
        <v>23</v>
      </c>
      <c r="I132" s="237" t="s">
        <v>267</v>
      </c>
      <c r="J132" s="232" t="s">
        <v>268</v>
      </c>
    </row>
    <row r="133" spans="1:10" s="189" customFormat="1" ht="36.75" customHeight="1" x14ac:dyDescent="0.25">
      <c r="A133" s="640">
        <v>46</v>
      </c>
      <c r="B133" s="297"/>
      <c r="C133" s="360" t="s">
        <v>23</v>
      </c>
      <c r="D133" s="243" t="s">
        <v>269</v>
      </c>
      <c r="E133" s="238" t="s">
        <v>270</v>
      </c>
      <c r="F133" s="601" t="s">
        <v>271</v>
      </c>
      <c r="G133" s="238" t="s">
        <v>61</v>
      </c>
      <c r="H133" s="421" t="s">
        <v>23</v>
      </c>
      <c r="I133" s="237" t="s">
        <v>272</v>
      </c>
    </row>
    <row r="134" spans="1:10" s="189" customFormat="1" ht="31.5" customHeight="1" x14ac:dyDescent="0.25">
      <c r="A134" s="641"/>
      <c r="B134" s="297"/>
      <c r="C134" s="360" t="s">
        <v>23</v>
      </c>
      <c r="D134" s="243" t="s">
        <v>273</v>
      </c>
      <c r="E134" s="238" t="s">
        <v>270</v>
      </c>
      <c r="F134" s="603"/>
      <c r="G134" s="238" t="s">
        <v>39</v>
      </c>
      <c r="H134" s="421" t="s">
        <v>23</v>
      </c>
      <c r="I134" s="256" t="s">
        <v>21</v>
      </c>
      <c r="J134" s="189" t="s">
        <v>274</v>
      </c>
    </row>
    <row r="135" spans="1:10" s="189" customFormat="1" ht="36" customHeight="1" x14ac:dyDescent="0.25">
      <c r="A135" s="640">
        <v>47</v>
      </c>
      <c r="B135" s="297"/>
      <c r="C135" s="360" t="s">
        <v>23</v>
      </c>
      <c r="D135" s="243" t="s">
        <v>275</v>
      </c>
      <c r="E135" s="238" t="s">
        <v>276</v>
      </c>
      <c r="F135" s="601" t="s">
        <v>277</v>
      </c>
      <c r="G135" s="238" t="s">
        <v>61</v>
      </c>
      <c r="H135" s="421" t="s">
        <v>23</v>
      </c>
      <c r="I135" s="237" t="s">
        <v>278</v>
      </c>
      <c r="J135" s="189" t="s">
        <v>279</v>
      </c>
    </row>
    <row r="136" spans="1:10" s="189" customFormat="1" ht="39.75" customHeight="1" x14ac:dyDescent="0.25">
      <c r="A136" s="641"/>
      <c r="B136" s="297"/>
      <c r="C136" s="360" t="s">
        <v>23</v>
      </c>
      <c r="D136" s="243" t="s">
        <v>275</v>
      </c>
      <c r="E136" s="238" t="s">
        <v>276</v>
      </c>
      <c r="F136" s="603"/>
      <c r="G136" s="238" t="s">
        <v>39</v>
      </c>
      <c r="H136" s="421" t="s">
        <v>23</v>
      </c>
      <c r="I136" s="237" t="s">
        <v>280</v>
      </c>
    </row>
    <row r="137" spans="1:10" s="189" customFormat="1" ht="37.5" customHeight="1" x14ac:dyDescent="0.25">
      <c r="A137" s="640">
        <v>48</v>
      </c>
      <c r="B137" s="297"/>
      <c r="C137" s="360" t="s">
        <v>23</v>
      </c>
      <c r="D137" s="243" t="s">
        <v>281</v>
      </c>
      <c r="E137" s="238" t="s">
        <v>282</v>
      </c>
      <c r="F137" s="601" t="s">
        <v>283</v>
      </c>
      <c r="G137" s="238" t="s">
        <v>61</v>
      </c>
      <c r="H137" s="421" t="s">
        <v>23</v>
      </c>
      <c r="I137" s="263" t="s">
        <v>21</v>
      </c>
      <c r="J137" s="189" t="s">
        <v>284</v>
      </c>
    </row>
    <row r="138" spans="1:10" s="189" customFormat="1" ht="31.5" customHeight="1" x14ac:dyDescent="0.25">
      <c r="A138" s="641"/>
      <c r="B138" s="297"/>
      <c r="C138" s="360" t="s">
        <v>23</v>
      </c>
      <c r="D138" s="243" t="s">
        <v>285</v>
      </c>
      <c r="E138" s="238" t="s">
        <v>282</v>
      </c>
      <c r="F138" s="603"/>
      <c r="G138" s="238" t="s">
        <v>39</v>
      </c>
      <c r="H138" s="421" t="s">
        <v>23</v>
      </c>
      <c r="I138" s="237" t="s">
        <v>286</v>
      </c>
    </row>
    <row r="139" spans="1:10" ht="38.25" customHeight="1" x14ac:dyDescent="0.2">
      <c r="A139" s="638">
        <v>49</v>
      </c>
      <c r="B139" s="654" t="s">
        <v>287</v>
      </c>
      <c r="C139" s="415" t="s">
        <v>23</v>
      </c>
      <c r="D139" s="100"/>
      <c r="E139" s="264" t="s">
        <v>288</v>
      </c>
      <c r="F139" s="601" t="s">
        <v>289</v>
      </c>
      <c r="G139" s="415" t="s">
        <v>39</v>
      </c>
      <c r="H139" s="293" t="s">
        <v>23</v>
      </c>
      <c r="I139" s="415" t="s">
        <v>290</v>
      </c>
      <c r="J139" s="294"/>
    </row>
    <row r="140" spans="1:10" ht="38.25" customHeight="1" x14ac:dyDescent="0.2">
      <c r="A140" s="639"/>
      <c r="B140" s="655"/>
      <c r="C140" s="415" t="s">
        <v>23</v>
      </c>
      <c r="D140" s="100"/>
      <c r="E140" s="264" t="s">
        <v>288</v>
      </c>
      <c r="F140" s="603"/>
      <c r="G140" s="415" t="s">
        <v>22</v>
      </c>
      <c r="H140" s="293" t="s">
        <v>23</v>
      </c>
      <c r="I140" s="256" t="s">
        <v>21</v>
      </c>
      <c r="J140" s="294"/>
    </row>
    <row r="141" spans="1:10" ht="76.5" customHeight="1" x14ac:dyDescent="0.2">
      <c r="A141" s="638">
        <v>50</v>
      </c>
      <c r="B141" s="655"/>
      <c r="C141" s="415" t="s">
        <v>23</v>
      </c>
      <c r="D141" s="100"/>
      <c r="E141" s="264" t="s">
        <v>288</v>
      </c>
      <c r="F141" s="601" t="s">
        <v>291</v>
      </c>
      <c r="G141" s="415" t="s">
        <v>39</v>
      </c>
      <c r="H141" s="293" t="s">
        <v>23</v>
      </c>
      <c r="I141" s="283" t="s">
        <v>292</v>
      </c>
      <c r="J141" s="247" t="s">
        <v>293</v>
      </c>
    </row>
    <row r="142" spans="1:10" ht="24.75" customHeight="1" x14ac:dyDescent="0.2">
      <c r="A142" s="639"/>
      <c r="B142" s="655"/>
      <c r="C142" s="415" t="s">
        <v>23</v>
      </c>
      <c r="D142" s="100"/>
      <c r="E142" s="264" t="s">
        <v>288</v>
      </c>
      <c r="F142" s="603"/>
      <c r="G142" s="415" t="s">
        <v>22</v>
      </c>
      <c r="H142" s="293" t="s">
        <v>23</v>
      </c>
      <c r="I142" s="256" t="s">
        <v>21</v>
      </c>
      <c r="J142" s="294" t="s">
        <v>294</v>
      </c>
    </row>
    <row r="143" spans="1:10" ht="31.5" customHeight="1" x14ac:dyDescent="0.2">
      <c r="A143" s="638">
        <v>51</v>
      </c>
      <c r="B143" s="655"/>
      <c r="C143" s="415" t="s">
        <v>23</v>
      </c>
      <c r="D143" s="100"/>
      <c r="E143" s="264" t="s">
        <v>288</v>
      </c>
      <c r="F143" s="601" t="s">
        <v>295</v>
      </c>
      <c r="G143" s="415" t="s">
        <v>39</v>
      </c>
      <c r="H143" s="293" t="s">
        <v>23</v>
      </c>
      <c r="I143" s="415" t="s">
        <v>296</v>
      </c>
      <c r="J143" s="294"/>
    </row>
    <row r="144" spans="1:10" ht="38.25" customHeight="1" x14ac:dyDescent="0.2">
      <c r="A144" s="639"/>
      <c r="B144" s="655"/>
      <c r="C144" s="415" t="s">
        <v>23</v>
      </c>
      <c r="D144" s="100"/>
      <c r="E144" s="264" t="s">
        <v>288</v>
      </c>
      <c r="F144" s="603"/>
      <c r="G144" s="415" t="s">
        <v>22</v>
      </c>
      <c r="H144" s="293" t="s">
        <v>23</v>
      </c>
      <c r="I144" s="256" t="s">
        <v>21</v>
      </c>
      <c r="J144" s="294"/>
    </row>
    <row r="145" spans="1:10" ht="41.25" customHeight="1" x14ac:dyDescent="0.2">
      <c r="A145" s="638">
        <v>52</v>
      </c>
      <c r="B145" s="655"/>
      <c r="C145" s="415" t="s">
        <v>23</v>
      </c>
      <c r="D145" s="100"/>
      <c r="E145" s="264" t="s">
        <v>288</v>
      </c>
      <c r="F145" s="601" t="s">
        <v>297</v>
      </c>
      <c r="G145" s="415" t="s">
        <v>39</v>
      </c>
      <c r="H145" s="293" t="s">
        <v>23</v>
      </c>
      <c r="I145" s="415" t="s">
        <v>298</v>
      </c>
      <c r="J145" s="294"/>
    </row>
    <row r="146" spans="1:10" ht="25.5" customHeight="1" x14ac:dyDescent="0.2">
      <c r="A146" s="639"/>
      <c r="B146" s="656"/>
      <c r="C146" s="415" t="s">
        <v>23</v>
      </c>
      <c r="D146" s="100"/>
      <c r="E146" s="264" t="s">
        <v>288</v>
      </c>
      <c r="F146" s="603"/>
      <c r="G146" s="415" t="s">
        <v>22</v>
      </c>
      <c r="H146" s="293" t="s">
        <v>23</v>
      </c>
      <c r="I146" s="263" t="s">
        <v>21</v>
      </c>
      <c r="J146" s="294"/>
    </row>
    <row r="147" spans="1:10" ht="49.5" customHeight="1" x14ac:dyDescent="0.2">
      <c r="A147" s="278"/>
      <c r="B147" s="632" t="s">
        <v>299</v>
      </c>
      <c r="C147" s="632"/>
      <c r="D147" s="632"/>
      <c r="E147" s="279"/>
      <c r="F147" s="280"/>
      <c r="G147" s="281"/>
      <c r="H147" s="280"/>
      <c r="I147" s="281"/>
      <c r="J147" s="281"/>
    </row>
    <row r="148" spans="1:10" x14ac:dyDescent="0.2">
      <c r="A148" s="294"/>
      <c r="C148" s="359"/>
      <c r="F148" s="293"/>
      <c r="G148" s="294"/>
      <c r="H148" s="293"/>
      <c r="I148" s="294"/>
      <c r="J148" s="294"/>
    </row>
    <row r="149" spans="1:10" x14ac:dyDescent="0.2">
      <c r="A149" s="294"/>
      <c r="C149" s="359"/>
      <c r="F149" s="293"/>
      <c r="G149" s="294"/>
      <c r="H149" s="293"/>
      <c r="I149" s="294"/>
      <c r="J149" s="294"/>
    </row>
    <row r="150" spans="1:10" x14ac:dyDescent="0.2">
      <c r="A150" s="294"/>
      <c r="C150" s="359"/>
      <c r="F150" s="293"/>
      <c r="G150" s="294"/>
      <c r="H150" s="293"/>
      <c r="I150" s="294"/>
      <c r="J150" s="294"/>
    </row>
    <row r="151" spans="1:10" x14ac:dyDescent="0.2">
      <c r="A151" s="294"/>
      <c r="C151" s="359"/>
      <c r="F151" s="293"/>
      <c r="G151" s="294"/>
      <c r="H151" s="293"/>
      <c r="I151" s="294"/>
      <c r="J151" s="294"/>
    </row>
    <row r="152" spans="1:10" x14ac:dyDescent="0.2">
      <c r="A152" s="294"/>
      <c r="C152" s="359"/>
      <c r="F152" s="293"/>
      <c r="G152" s="294"/>
      <c r="H152" s="293"/>
      <c r="I152" s="294"/>
      <c r="J152" s="294"/>
    </row>
    <row r="153" spans="1:10" x14ac:dyDescent="0.2">
      <c r="A153" s="294"/>
      <c r="C153" s="359"/>
      <c r="F153" s="293"/>
      <c r="G153" s="294"/>
      <c r="H153" s="293"/>
      <c r="I153" s="294"/>
      <c r="J153" s="294"/>
    </row>
    <row r="154" spans="1:10" x14ac:dyDescent="0.2">
      <c r="A154" s="34"/>
      <c r="B154" s="221"/>
      <c r="C154" s="221"/>
      <c r="D154" s="221"/>
      <c r="E154" s="221"/>
      <c r="F154" s="269"/>
      <c r="G154" s="34"/>
      <c r="H154" s="269"/>
      <c r="I154" s="34"/>
      <c r="J154" s="34"/>
    </row>
    <row r="155" spans="1:10" x14ac:dyDescent="0.2">
      <c r="A155" s="34"/>
      <c r="B155" s="221"/>
      <c r="C155" s="221"/>
      <c r="D155" s="221"/>
      <c r="E155" s="221"/>
      <c r="F155" s="269"/>
      <c r="G155" s="34"/>
      <c r="H155" s="269"/>
      <c r="I155" s="34"/>
      <c r="J155" s="34"/>
    </row>
    <row r="156" spans="1:10" x14ac:dyDescent="0.2">
      <c r="A156" s="34"/>
      <c r="B156" s="221"/>
      <c r="C156" s="221"/>
      <c r="D156" s="221"/>
      <c r="E156" s="221"/>
      <c r="F156" s="269"/>
      <c r="G156" s="34"/>
      <c r="H156" s="269"/>
      <c r="I156" s="34"/>
      <c r="J156" s="34"/>
    </row>
    <row r="157" spans="1:10" x14ac:dyDescent="0.2">
      <c r="A157" s="34"/>
      <c r="B157" s="221"/>
      <c r="C157" s="221"/>
      <c r="D157" s="221"/>
      <c r="E157" s="221"/>
      <c r="F157" s="269"/>
      <c r="G157" s="34"/>
      <c r="H157" s="269"/>
      <c r="I157" s="34"/>
      <c r="J157" s="34"/>
    </row>
    <row r="158" spans="1:10" x14ac:dyDescent="0.2">
      <c r="A158" s="34"/>
      <c r="B158" s="221"/>
      <c r="C158" s="221"/>
      <c r="D158" s="221"/>
      <c r="E158" s="221"/>
      <c r="F158" s="269"/>
      <c r="G158" s="34"/>
      <c r="H158" s="269"/>
      <c r="I158" s="34"/>
      <c r="J158" s="34"/>
    </row>
    <row r="159" spans="1:10" x14ac:dyDescent="0.2">
      <c r="A159" s="34"/>
      <c r="B159" s="221"/>
      <c r="C159" s="221"/>
      <c r="D159" s="221"/>
      <c r="E159" s="221"/>
      <c r="F159" s="269"/>
      <c r="G159" s="34"/>
      <c r="H159" s="269"/>
      <c r="I159" s="34"/>
      <c r="J159" s="34"/>
    </row>
    <row r="160" spans="1:10" x14ac:dyDescent="0.2">
      <c r="A160" s="34"/>
      <c r="B160" s="221"/>
      <c r="C160" s="221"/>
      <c r="D160" s="221"/>
      <c r="E160" s="221"/>
      <c r="F160" s="269"/>
      <c r="G160" s="34"/>
      <c r="H160" s="269"/>
      <c r="I160" s="34"/>
      <c r="J160" s="34"/>
    </row>
    <row r="161" spans="1:10" x14ac:dyDescent="0.2">
      <c r="A161" s="34"/>
      <c r="B161" s="221"/>
      <c r="C161" s="221"/>
      <c r="D161" s="221"/>
      <c r="E161" s="221"/>
      <c r="F161" s="269"/>
      <c r="G161" s="34"/>
      <c r="H161" s="269"/>
      <c r="I161" s="34"/>
      <c r="J161" s="34"/>
    </row>
    <row r="162" spans="1:10" x14ac:dyDescent="0.2">
      <c r="A162" s="34"/>
      <c r="B162" s="221"/>
      <c r="C162" s="221"/>
      <c r="D162" s="221"/>
      <c r="E162" s="221"/>
      <c r="F162" s="269"/>
      <c r="G162" s="34"/>
      <c r="H162" s="269"/>
      <c r="I162" s="34"/>
      <c r="J162" s="34"/>
    </row>
    <row r="163" spans="1:10" x14ac:dyDescent="0.2">
      <c r="A163" s="34"/>
      <c r="B163" s="221"/>
      <c r="C163" s="221"/>
      <c r="D163" s="221"/>
      <c r="E163" s="221"/>
      <c r="F163" s="269"/>
      <c r="G163" s="34"/>
      <c r="H163" s="269"/>
      <c r="I163" s="34"/>
      <c r="J163" s="34"/>
    </row>
    <row r="164" spans="1:10" x14ac:dyDescent="0.2">
      <c r="A164" s="34"/>
      <c r="B164" s="221"/>
      <c r="C164" s="221"/>
      <c r="D164" s="221"/>
      <c r="E164" s="221"/>
      <c r="F164" s="269"/>
      <c r="G164" s="34"/>
      <c r="H164" s="269"/>
      <c r="I164" s="34"/>
      <c r="J164" s="34"/>
    </row>
    <row r="165" spans="1:10" x14ac:dyDescent="0.2">
      <c r="A165" s="34"/>
      <c r="B165" s="221"/>
      <c r="C165" s="221"/>
      <c r="D165" s="221"/>
      <c r="E165" s="221"/>
      <c r="F165" s="269"/>
      <c r="G165" s="34"/>
      <c r="H165" s="269"/>
      <c r="I165" s="34"/>
      <c r="J165" s="34"/>
    </row>
    <row r="166" spans="1:10" x14ac:dyDescent="0.2">
      <c r="A166" s="34"/>
      <c r="B166" s="221"/>
      <c r="C166" s="221"/>
      <c r="D166" s="221"/>
      <c r="E166" s="221"/>
      <c r="F166" s="269"/>
      <c r="G166" s="34"/>
      <c r="H166" s="269"/>
      <c r="I166" s="34"/>
      <c r="J166" s="34"/>
    </row>
    <row r="167" spans="1:10" x14ac:dyDescent="0.2">
      <c r="A167" s="34"/>
      <c r="B167" s="221"/>
      <c r="C167" s="221"/>
      <c r="D167" s="221"/>
      <c r="E167" s="221"/>
      <c r="F167" s="269"/>
      <c r="G167" s="34"/>
      <c r="H167" s="269"/>
      <c r="I167" s="34"/>
      <c r="J167" s="34"/>
    </row>
    <row r="168" spans="1:10" x14ac:dyDescent="0.2">
      <c r="A168" s="34"/>
      <c r="B168" s="221"/>
      <c r="C168" s="221"/>
      <c r="D168" s="221"/>
      <c r="E168" s="221"/>
      <c r="F168" s="269"/>
      <c r="G168" s="34"/>
      <c r="H168" s="269"/>
      <c r="I168" s="34"/>
      <c r="J168" s="34"/>
    </row>
    <row r="169" spans="1:10" x14ac:dyDescent="0.2">
      <c r="A169" s="34"/>
      <c r="B169" s="221"/>
      <c r="C169" s="221"/>
      <c r="D169" s="221"/>
      <c r="E169" s="221"/>
      <c r="F169" s="269"/>
      <c r="G169" s="34"/>
      <c r="H169" s="269"/>
      <c r="I169" s="34"/>
      <c r="J169" s="34"/>
    </row>
    <row r="170" spans="1:10" x14ac:dyDescent="0.2">
      <c r="A170" s="34"/>
      <c r="B170" s="221"/>
      <c r="C170" s="221"/>
      <c r="D170" s="221"/>
      <c r="E170" s="221"/>
      <c r="F170" s="269"/>
      <c r="G170" s="34"/>
      <c r="H170" s="269"/>
      <c r="I170" s="34"/>
      <c r="J170" s="34"/>
    </row>
    <row r="171" spans="1:10" x14ac:dyDescent="0.2">
      <c r="A171" s="34"/>
      <c r="B171" s="221"/>
      <c r="C171" s="221"/>
      <c r="D171" s="221"/>
      <c r="E171" s="221"/>
      <c r="F171" s="269"/>
      <c r="G171" s="34"/>
      <c r="H171" s="269"/>
      <c r="I171" s="34"/>
      <c r="J171" s="34"/>
    </row>
    <row r="172" spans="1:10" x14ac:dyDescent="0.2">
      <c r="A172" s="34"/>
      <c r="B172" s="221"/>
      <c r="C172" s="221"/>
      <c r="D172" s="221"/>
      <c r="E172" s="221"/>
      <c r="F172" s="269"/>
      <c r="G172" s="34"/>
      <c r="H172" s="269"/>
      <c r="I172" s="34"/>
      <c r="J172" s="34"/>
    </row>
    <row r="173" spans="1:10" x14ac:dyDescent="0.2">
      <c r="A173" s="34"/>
      <c r="B173" s="221"/>
      <c r="C173" s="221"/>
      <c r="D173" s="221"/>
      <c r="E173" s="221"/>
      <c r="F173" s="269"/>
      <c r="G173" s="34"/>
      <c r="H173" s="269"/>
      <c r="I173" s="34"/>
      <c r="J173" s="34"/>
    </row>
    <row r="174" spans="1:10" x14ac:dyDescent="0.2">
      <c r="A174" s="34"/>
      <c r="B174" s="221"/>
      <c r="C174" s="221"/>
      <c r="D174" s="221"/>
      <c r="E174" s="221"/>
      <c r="F174" s="269"/>
      <c r="G174" s="34"/>
      <c r="H174" s="269"/>
      <c r="I174" s="34"/>
      <c r="J174" s="34"/>
    </row>
    <row r="175" spans="1:10" x14ac:dyDescent="0.2">
      <c r="A175" s="34"/>
      <c r="B175" s="221"/>
      <c r="C175" s="221"/>
      <c r="D175" s="221"/>
      <c r="E175" s="221"/>
      <c r="F175" s="269"/>
      <c r="G175" s="34"/>
      <c r="H175" s="269"/>
      <c r="I175" s="34"/>
      <c r="J175" s="34"/>
    </row>
    <row r="176" spans="1:10" x14ac:dyDescent="0.2">
      <c r="A176" s="34"/>
      <c r="B176" s="221"/>
      <c r="C176" s="221"/>
      <c r="D176" s="221"/>
      <c r="E176" s="221"/>
      <c r="F176" s="269"/>
      <c r="G176" s="34"/>
      <c r="H176" s="269"/>
      <c r="I176" s="34"/>
      <c r="J176" s="34"/>
    </row>
    <row r="177" spans="1:10" x14ac:dyDescent="0.2">
      <c r="A177" s="34"/>
      <c r="B177" s="221"/>
      <c r="C177" s="221"/>
      <c r="D177" s="221"/>
      <c r="E177" s="221"/>
      <c r="F177" s="269"/>
      <c r="G177" s="34"/>
      <c r="H177" s="269"/>
      <c r="I177" s="34"/>
      <c r="J177" s="34"/>
    </row>
    <row r="178" spans="1:10" x14ac:dyDescent="0.2">
      <c r="A178" s="34"/>
      <c r="B178" s="221"/>
      <c r="C178" s="221"/>
      <c r="D178" s="221"/>
      <c r="E178" s="221"/>
      <c r="F178" s="269"/>
      <c r="G178" s="34"/>
      <c r="H178" s="269"/>
      <c r="I178" s="34"/>
      <c r="J178" s="34"/>
    </row>
    <row r="179" spans="1:10" x14ac:dyDescent="0.2">
      <c r="A179" s="34"/>
      <c r="B179" s="221"/>
      <c r="C179" s="221"/>
      <c r="D179" s="221"/>
      <c r="E179" s="221"/>
      <c r="F179" s="269"/>
      <c r="G179" s="34"/>
      <c r="H179" s="269"/>
      <c r="I179" s="34"/>
      <c r="J179" s="34"/>
    </row>
    <row r="180" spans="1:10" x14ac:dyDescent="0.2">
      <c r="A180" s="34"/>
      <c r="B180" s="221"/>
      <c r="C180" s="221"/>
      <c r="D180" s="221"/>
      <c r="E180" s="221"/>
      <c r="F180" s="269"/>
      <c r="G180" s="34"/>
      <c r="H180" s="269"/>
      <c r="I180" s="34"/>
      <c r="J180" s="34"/>
    </row>
    <row r="181" spans="1:10" x14ac:dyDescent="0.2">
      <c r="A181" s="34"/>
      <c r="B181" s="221"/>
      <c r="C181" s="221"/>
      <c r="D181" s="221"/>
      <c r="E181" s="221"/>
      <c r="F181" s="269"/>
      <c r="G181" s="34"/>
      <c r="H181" s="269"/>
      <c r="I181" s="34"/>
      <c r="J181" s="34"/>
    </row>
    <row r="182" spans="1:10" x14ac:dyDescent="0.2">
      <c r="A182" s="34"/>
      <c r="B182" s="221"/>
      <c r="C182" s="221"/>
      <c r="D182" s="221"/>
      <c r="E182" s="221"/>
      <c r="F182" s="269"/>
      <c r="G182" s="34"/>
      <c r="H182" s="269"/>
      <c r="I182" s="34"/>
      <c r="J182" s="34"/>
    </row>
    <row r="183" spans="1:10" x14ac:dyDescent="0.2">
      <c r="A183" s="34"/>
      <c r="B183" s="221"/>
      <c r="C183" s="221"/>
      <c r="D183" s="221"/>
      <c r="E183" s="221"/>
      <c r="F183" s="269"/>
      <c r="G183" s="34"/>
      <c r="H183" s="269"/>
      <c r="I183" s="34"/>
      <c r="J183" s="34"/>
    </row>
    <row r="184" spans="1:10" x14ac:dyDescent="0.2">
      <c r="A184" s="34"/>
      <c r="B184" s="221"/>
      <c r="C184" s="221"/>
      <c r="D184" s="221"/>
      <c r="E184" s="221"/>
      <c r="F184" s="269"/>
      <c r="G184" s="34"/>
      <c r="H184" s="269"/>
      <c r="I184" s="34"/>
      <c r="J184" s="34"/>
    </row>
    <row r="185" spans="1:10" x14ac:dyDescent="0.2">
      <c r="A185" s="34"/>
      <c r="B185" s="221"/>
      <c r="C185" s="221"/>
      <c r="D185" s="221"/>
      <c r="E185" s="221"/>
      <c r="F185" s="269"/>
      <c r="G185" s="34"/>
      <c r="H185" s="269"/>
      <c r="I185" s="34"/>
      <c r="J185" s="34"/>
    </row>
    <row r="186" spans="1:10" x14ac:dyDescent="0.2">
      <c r="A186" s="34"/>
      <c r="B186" s="221"/>
      <c r="C186" s="221"/>
      <c r="D186" s="221"/>
      <c r="E186" s="221"/>
      <c r="F186" s="269"/>
      <c r="G186" s="34"/>
      <c r="H186" s="269"/>
      <c r="I186" s="34"/>
      <c r="J186" s="34"/>
    </row>
    <row r="187" spans="1:10" x14ac:dyDescent="0.2">
      <c r="A187" s="34"/>
      <c r="B187" s="221"/>
      <c r="C187" s="221"/>
      <c r="D187" s="221"/>
      <c r="E187" s="221"/>
      <c r="F187" s="269"/>
      <c r="G187" s="34"/>
      <c r="H187" s="269"/>
      <c r="I187" s="34"/>
      <c r="J187" s="34"/>
    </row>
    <row r="188" spans="1:10" x14ac:dyDescent="0.2">
      <c r="A188" s="34"/>
      <c r="B188" s="221"/>
      <c r="C188" s="221"/>
      <c r="D188" s="221"/>
      <c r="E188" s="221"/>
      <c r="F188" s="269"/>
      <c r="G188" s="34"/>
      <c r="H188" s="269"/>
      <c r="I188" s="34"/>
      <c r="J188" s="34"/>
    </row>
    <row r="189" spans="1:10" x14ac:dyDescent="0.2">
      <c r="A189" s="34"/>
      <c r="B189" s="221"/>
      <c r="C189" s="221"/>
      <c r="D189" s="221"/>
      <c r="E189" s="221"/>
      <c r="F189" s="269"/>
      <c r="G189" s="34"/>
      <c r="H189" s="269"/>
      <c r="I189" s="34"/>
      <c r="J189" s="34"/>
    </row>
    <row r="190" spans="1:10" x14ac:dyDescent="0.2">
      <c r="A190" s="34"/>
      <c r="B190" s="221"/>
      <c r="C190" s="221"/>
      <c r="D190" s="221"/>
      <c r="E190" s="221"/>
      <c r="F190" s="269"/>
      <c r="G190" s="34"/>
      <c r="H190" s="269"/>
      <c r="I190" s="34"/>
      <c r="J190" s="34"/>
    </row>
    <row r="191" spans="1:10" x14ac:dyDescent="0.2">
      <c r="A191" s="34"/>
      <c r="B191" s="221"/>
      <c r="C191" s="221"/>
      <c r="D191" s="221"/>
      <c r="E191" s="221"/>
      <c r="F191" s="269"/>
      <c r="G191" s="34"/>
      <c r="H191" s="269"/>
      <c r="I191" s="34"/>
      <c r="J191" s="34"/>
    </row>
    <row r="192" spans="1:10" x14ac:dyDescent="0.2">
      <c r="A192" s="34"/>
      <c r="B192" s="221"/>
      <c r="C192" s="221"/>
      <c r="D192" s="221"/>
      <c r="E192" s="221"/>
      <c r="F192" s="269"/>
      <c r="G192" s="34"/>
      <c r="H192" s="269"/>
      <c r="I192" s="34"/>
      <c r="J192" s="34"/>
    </row>
    <row r="193" spans="1:10" x14ac:dyDescent="0.2">
      <c r="A193" s="34"/>
      <c r="B193" s="221"/>
      <c r="C193" s="221"/>
      <c r="D193" s="221"/>
      <c r="E193" s="221"/>
      <c r="F193" s="269"/>
      <c r="G193" s="34"/>
      <c r="H193" s="269"/>
      <c r="I193" s="34"/>
      <c r="J193" s="34"/>
    </row>
    <row r="194" spans="1:10" x14ac:dyDescent="0.2">
      <c r="A194" s="34"/>
      <c r="B194" s="221"/>
      <c r="C194" s="221"/>
      <c r="D194" s="221"/>
      <c r="E194" s="221"/>
      <c r="F194" s="269"/>
      <c r="G194" s="34"/>
      <c r="H194" s="269"/>
      <c r="I194" s="34"/>
      <c r="J194" s="34"/>
    </row>
    <row r="195" spans="1:10" x14ac:dyDescent="0.2">
      <c r="A195" s="34"/>
      <c r="B195" s="221"/>
      <c r="C195" s="221"/>
      <c r="D195" s="221"/>
      <c r="E195" s="221"/>
      <c r="F195" s="269"/>
      <c r="G195" s="34"/>
      <c r="H195" s="269"/>
      <c r="I195" s="34"/>
      <c r="J195" s="34"/>
    </row>
    <row r="196" spans="1:10" x14ac:dyDescent="0.2">
      <c r="A196" s="34"/>
      <c r="B196" s="221"/>
      <c r="C196" s="221"/>
      <c r="D196" s="221"/>
      <c r="E196" s="221"/>
      <c r="F196" s="269"/>
      <c r="G196" s="34"/>
      <c r="H196" s="269"/>
      <c r="I196" s="34"/>
      <c r="J196" s="34"/>
    </row>
    <row r="197" spans="1:10" x14ac:dyDescent="0.2">
      <c r="A197" s="34"/>
      <c r="B197" s="221"/>
      <c r="C197" s="221"/>
      <c r="D197" s="221"/>
      <c r="E197" s="221"/>
      <c r="F197" s="269"/>
      <c r="G197" s="34"/>
      <c r="H197" s="269"/>
      <c r="I197" s="34"/>
      <c r="J197" s="34"/>
    </row>
    <row r="198" spans="1:10" x14ac:dyDescent="0.2">
      <c r="A198" s="34"/>
      <c r="B198" s="221"/>
      <c r="C198" s="221"/>
      <c r="D198" s="221"/>
      <c r="E198" s="221"/>
      <c r="F198" s="269"/>
      <c r="G198" s="34"/>
      <c r="H198" s="269"/>
      <c r="I198" s="34"/>
      <c r="J198" s="34"/>
    </row>
    <row r="199" spans="1:10" x14ac:dyDescent="0.2">
      <c r="A199" s="34"/>
      <c r="B199" s="221"/>
      <c r="C199" s="221"/>
      <c r="D199" s="221"/>
      <c r="E199" s="221"/>
      <c r="F199" s="269"/>
      <c r="G199" s="34"/>
      <c r="H199" s="269"/>
      <c r="I199" s="34"/>
      <c r="J199" s="34"/>
    </row>
    <row r="200" spans="1:10" x14ac:dyDescent="0.2">
      <c r="A200" s="34"/>
      <c r="B200" s="221"/>
      <c r="C200" s="221"/>
      <c r="D200" s="221"/>
      <c r="E200" s="221"/>
      <c r="F200" s="269"/>
      <c r="G200" s="34"/>
      <c r="H200" s="269"/>
      <c r="I200" s="34"/>
      <c r="J200" s="34"/>
    </row>
    <row r="201" spans="1:10" x14ac:dyDescent="0.2">
      <c r="A201" s="34"/>
      <c r="B201" s="221"/>
      <c r="C201" s="221"/>
      <c r="D201" s="221"/>
      <c r="E201" s="221"/>
      <c r="F201" s="269"/>
      <c r="G201" s="34"/>
      <c r="H201" s="269"/>
      <c r="I201" s="34"/>
      <c r="J201" s="34"/>
    </row>
    <row r="202" spans="1:10" x14ac:dyDescent="0.2">
      <c r="A202" s="34"/>
      <c r="B202" s="221"/>
      <c r="C202" s="221"/>
      <c r="D202" s="221"/>
      <c r="E202" s="221"/>
      <c r="F202" s="269"/>
      <c r="G202" s="34"/>
      <c r="H202" s="269"/>
      <c r="I202" s="34"/>
      <c r="J202" s="34"/>
    </row>
    <row r="203" spans="1:10" x14ac:dyDescent="0.2">
      <c r="A203" s="34"/>
      <c r="B203" s="221"/>
      <c r="C203" s="221"/>
      <c r="D203" s="221"/>
      <c r="E203" s="221"/>
      <c r="F203" s="269"/>
      <c r="G203" s="34"/>
      <c r="H203" s="269"/>
      <c r="I203" s="34"/>
      <c r="J203" s="34"/>
    </row>
    <row r="204" spans="1:10" x14ac:dyDescent="0.2">
      <c r="A204" s="34"/>
      <c r="B204" s="221"/>
      <c r="C204" s="221"/>
      <c r="D204" s="221"/>
      <c r="E204" s="221"/>
      <c r="F204" s="269"/>
      <c r="G204" s="34"/>
      <c r="H204" s="269"/>
      <c r="I204" s="34"/>
      <c r="J204" s="34"/>
    </row>
    <row r="205" spans="1:10" x14ac:dyDescent="0.2">
      <c r="A205" s="34"/>
      <c r="B205" s="221"/>
      <c r="C205" s="221"/>
      <c r="D205" s="221"/>
      <c r="E205" s="221"/>
      <c r="F205" s="269"/>
      <c r="G205" s="34"/>
      <c r="H205" s="269"/>
      <c r="I205" s="34"/>
      <c r="J205" s="34"/>
    </row>
    <row r="206" spans="1:10" x14ac:dyDescent="0.2">
      <c r="A206" s="34"/>
      <c r="B206" s="221"/>
      <c r="C206" s="221"/>
      <c r="D206" s="221"/>
      <c r="E206" s="221"/>
      <c r="F206" s="269"/>
      <c r="G206" s="34"/>
      <c r="H206" s="269"/>
      <c r="I206" s="34"/>
      <c r="J206" s="34"/>
    </row>
    <row r="207" spans="1:10" x14ac:dyDescent="0.2">
      <c r="A207" s="34"/>
      <c r="B207" s="221"/>
      <c r="C207" s="221"/>
      <c r="D207" s="221"/>
      <c r="E207" s="221"/>
      <c r="F207" s="269"/>
      <c r="G207" s="34"/>
      <c r="H207" s="269"/>
      <c r="I207" s="34"/>
      <c r="J207" s="34"/>
    </row>
    <row r="208" spans="1:10" x14ac:dyDescent="0.2">
      <c r="A208" s="34"/>
      <c r="B208" s="221"/>
      <c r="C208" s="221"/>
      <c r="D208" s="221"/>
      <c r="E208" s="221"/>
      <c r="F208" s="269"/>
      <c r="G208" s="34"/>
      <c r="H208" s="269"/>
      <c r="I208" s="34"/>
      <c r="J208" s="34"/>
    </row>
    <row r="209" spans="1:10" x14ac:dyDescent="0.2">
      <c r="A209" s="34"/>
      <c r="B209" s="221"/>
      <c r="C209" s="221"/>
      <c r="D209" s="221"/>
      <c r="E209" s="221"/>
      <c r="F209" s="269"/>
      <c r="G209" s="34"/>
      <c r="H209" s="269"/>
      <c r="I209" s="34"/>
      <c r="J209" s="34"/>
    </row>
    <row r="210" spans="1:10" x14ac:dyDescent="0.2">
      <c r="A210" s="34"/>
      <c r="B210" s="221"/>
      <c r="C210" s="221"/>
      <c r="D210" s="221"/>
      <c r="E210" s="221"/>
      <c r="F210" s="269"/>
      <c r="G210" s="34"/>
      <c r="H210" s="269"/>
      <c r="I210" s="34"/>
      <c r="J210" s="34"/>
    </row>
    <row r="211" spans="1:10" x14ac:dyDescent="0.2">
      <c r="A211" s="34"/>
      <c r="B211" s="221"/>
      <c r="C211" s="221"/>
      <c r="D211" s="221"/>
      <c r="E211" s="221"/>
      <c r="F211" s="269"/>
      <c r="G211" s="34"/>
      <c r="H211" s="269"/>
      <c r="I211" s="34"/>
      <c r="J211" s="34"/>
    </row>
    <row r="212" spans="1:10" x14ac:dyDescent="0.2">
      <c r="A212" s="34"/>
      <c r="B212" s="221"/>
      <c r="C212" s="221"/>
      <c r="D212" s="221"/>
      <c r="E212" s="221"/>
      <c r="F212" s="269"/>
      <c r="G212" s="34"/>
      <c r="H212" s="269"/>
      <c r="I212" s="34"/>
      <c r="J212" s="34"/>
    </row>
    <row r="213" spans="1:10" x14ac:dyDescent="0.2">
      <c r="A213" s="34"/>
      <c r="B213" s="221"/>
      <c r="C213" s="221"/>
      <c r="D213" s="221"/>
      <c r="E213" s="221"/>
      <c r="F213" s="269"/>
      <c r="G213" s="34"/>
      <c r="H213" s="269"/>
      <c r="I213" s="34"/>
      <c r="J213" s="34"/>
    </row>
    <row r="214" spans="1:10" x14ac:dyDescent="0.2">
      <c r="A214" s="34"/>
      <c r="B214" s="221"/>
      <c r="C214" s="221"/>
      <c r="D214" s="221"/>
      <c r="E214" s="221"/>
      <c r="F214" s="269"/>
      <c r="G214" s="34"/>
      <c r="H214" s="269"/>
      <c r="I214" s="34"/>
      <c r="J214" s="34"/>
    </row>
    <row r="215" spans="1:10" x14ac:dyDescent="0.2">
      <c r="A215" s="34"/>
      <c r="B215" s="221"/>
      <c r="C215" s="221"/>
      <c r="D215" s="221"/>
      <c r="E215" s="221"/>
      <c r="F215" s="269"/>
      <c r="G215" s="34"/>
      <c r="H215" s="269"/>
      <c r="I215" s="34"/>
      <c r="J215" s="34"/>
    </row>
    <row r="216" spans="1:10" x14ac:dyDescent="0.2">
      <c r="A216" s="34"/>
      <c r="B216" s="221"/>
      <c r="C216" s="221"/>
      <c r="D216" s="221"/>
      <c r="E216" s="221"/>
      <c r="F216" s="269"/>
      <c r="G216" s="34"/>
      <c r="H216" s="269"/>
      <c r="I216" s="34"/>
      <c r="J216" s="34"/>
    </row>
    <row r="217" spans="1:10" x14ac:dyDescent="0.2">
      <c r="A217" s="34"/>
      <c r="B217" s="221"/>
      <c r="C217" s="221"/>
      <c r="D217" s="221"/>
      <c r="E217" s="221"/>
      <c r="F217" s="269"/>
      <c r="G217" s="34"/>
      <c r="H217" s="269"/>
      <c r="I217" s="34"/>
      <c r="J217" s="34"/>
    </row>
    <row r="218" spans="1:10" x14ac:dyDescent="0.2">
      <c r="A218" s="34"/>
      <c r="B218" s="221"/>
      <c r="C218" s="221"/>
      <c r="D218" s="221"/>
      <c r="E218" s="221"/>
      <c r="F218" s="269"/>
      <c r="G218" s="34"/>
      <c r="H218" s="269"/>
      <c r="I218" s="34"/>
      <c r="J218" s="34"/>
    </row>
    <row r="219" spans="1:10" x14ac:dyDescent="0.2">
      <c r="A219" s="34"/>
      <c r="B219" s="221"/>
      <c r="C219" s="221"/>
      <c r="D219" s="221"/>
      <c r="E219" s="221"/>
      <c r="F219" s="269"/>
      <c r="G219" s="34"/>
      <c r="H219" s="269"/>
      <c r="I219" s="34"/>
      <c r="J219" s="34"/>
    </row>
    <row r="220" spans="1:10" x14ac:dyDescent="0.2">
      <c r="A220" s="34"/>
      <c r="B220" s="221"/>
      <c r="C220" s="221"/>
      <c r="D220" s="221"/>
      <c r="E220" s="221"/>
      <c r="F220" s="269"/>
      <c r="G220" s="34"/>
      <c r="H220" s="269"/>
      <c r="I220" s="34"/>
      <c r="J220" s="34"/>
    </row>
    <row r="221" spans="1:10" x14ac:dyDescent="0.2">
      <c r="A221" s="34"/>
      <c r="B221" s="221"/>
      <c r="C221" s="221"/>
      <c r="D221" s="221"/>
      <c r="E221" s="221"/>
      <c r="F221" s="269"/>
      <c r="G221" s="34"/>
      <c r="H221" s="269"/>
      <c r="I221" s="34"/>
      <c r="J221" s="34"/>
    </row>
    <row r="222" spans="1:10" x14ac:dyDescent="0.2">
      <c r="A222" s="34"/>
      <c r="B222" s="221"/>
      <c r="C222" s="221"/>
      <c r="D222" s="221"/>
      <c r="E222" s="221"/>
      <c r="F222" s="269"/>
      <c r="G222" s="34"/>
      <c r="H222" s="269"/>
      <c r="I222" s="34"/>
      <c r="J222" s="34"/>
    </row>
    <row r="223" spans="1:10" x14ac:dyDescent="0.2">
      <c r="A223" s="34"/>
      <c r="B223" s="221"/>
      <c r="C223" s="221"/>
      <c r="D223" s="221"/>
      <c r="E223" s="221"/>
      <c r="F223" s="269"/>
      <c r="G223" s="34"/>
      <c r="H223" s="269"/>
      <c r="I223" s="34"/>
      <c r="J223" s="34"/>
    </row>
    <row r="224" spans="1:10" x14ac:dyDescent="0.2">
      <c r="A224" s="34"/>
      <c r="B224" s="221"/>
      <c r="C224" s="221"/>
      <c r="D224" s="221"/>
      <c r="E224" s="221"/>
      <c r="F224" s="269"/>
      <c r="G224" s="34"/>
      <c r="H224" s="269"/>
      <c r="I224" s="34"/>
      <c r="J224" s="34"/>
    </row>
    <row r="225" spans="1:10" x14ac:dyDescent="0.2">
      <c r="A225" s="34"/>
      <c r="B225" s="221"/>
      <c r="C225" s="221"/>
      <c r="D225" s="221"/>
      <c r="E225" s="221"/>
      <c r="F225" s="269"/>
      <c r="G225" s="34"/>
      <c r="H225" s="269"/>
      <c r="I225" s="34"/>
      <c r="J225" s="34"/>
    </row>
    <row r="226" spans="1:10" x14ac:dyDescent="0.2">
      <c r="A226" s="34"/>
      <c r="B226" s="221"/>
      <c r="C226" s="221"/>
      <c r="D226" s="221"/>
      <c r="E226" s="221"/>
      <c r="F226" s="269"/>
      <c r="G226" s="34"/>
      <c r="H226" s="269"/>
      <c r="I226" s="34"/>
      <c r="J226" s="34"/>
    </row>
    <row r="227" spans="1:10" x14ac:dyDescent="0.2">
      <c r="A227" s="34"/>
      <c r="B227" s="221"/>
      <c r="C227" s="221"/>
      <c r="D227" s="221"/>
      <c r="E227" s="221"/>
      <c r="F227" s="269"/>
      <c r="G227" s="34"/>
      <c r="H227" s="269"/>
      <c r="I227" s="34"/>
      <c r="J227" s="34"/>
    </row>
    <row r="228" spans="1:10" x14ac:dyDescent="0.2">
      <c r="A228" s="34"/>
      <c r="B228" s="221"/>
      <c r="C228" s="221"/>
      <c r="D228" s="221"/>
      <c r="E228" s="221"/>
      <c r="F228" s="269"/>
      <c r="G228" s="34"/>
      <c r="H228" s="269"/>
      <c r="I228" s="34"/>
      <c r="J228" s="34"/>
    </row>
    <row r="229" spans="1:10" x14ac:dyDescent="0.2">
      <c r="A229" s="34"/>
      <c r="B229" s="221"/>
      <c r="C229" s="221"/>
      <c r="D229" s="221"/>
      <c r="E229" s="221"/>
      <c r="F229" s="269"/>
      <c r="G229" s="34"/>
      <c r="H229" s="269"/>
      <c r="I229" s="34"/>
      <c r="J229" s="34"/>
    </row>
    <row r="230" spans="1:10" x14ac:dyDescent="0.2">
      <c r="A230" s="34"/>
      <c r="B230" s="221"/>
      <c r="C230" s="221"/>
      <c r="D230" s="221"/>
      <c r="E230" s="221"/>
      <c r="F230" s="269"/>
      <c r="G230" s="34"/>
      <c r="H230" s="269"/>
      <c r="I230" s="34"/>
      <c r="J230" s="34"/>
    </row>
    <row r="231" spans="1:10" x14ac:dyDescent="0.2">
      <c r="A231" s="34"/>
      <c r="B231" s="221"/>
      <c r="C231" s="221"/>
      <c r="D231" s="221"/>
      <c r="E231" s="221"/>
      <c r="F231" s="269"/>
      <c r="G231" s="34"/>
      <c r="H231" s="269"/>
      <c r="I231" s="34"/>
      <c r="J231" s="34"/>
    </row>
    <row r="232" spans="1:10" x14ac:dyDescent="0.2">
      <c r="A232" s="34"/>
      <c r="B232" s="221"/>
      <c r="C232" s="221"/>
      <c r="D232" s="221"/>
      <c r="E232" s="221"/>
      <c r="F232" s="269"/>
      <c r="G232" s="34"/>
      <c r="H232" s="269"/>
      <c r="I232" s="34"/>
      <c r="J232" s="34"/>
    </row>
    <row r="233" spans="1:10" x14ac:dyDescent="0.2">
      <c r="A233" s="34"/>
      <c r="B233" s="221"/>
      <c r="C233" s="221"/>
      <c r="D233" s="221"/>
      <c r="E233" s="221"/>
      <c r="F233" s="269"/>
      <c r="G233" s="34"/>
      <c r="H233" s="269"/>
      <c r="I233" s="34"/>
      <c r="J233" s="34"/>
    </row>
    <row r="234" spans="1:10" x14ac:dyDescent="0.2">
      <c r="A234" s="34"/>
      <c r="B234" s="221"/>
      <c r="C234" s="221"/>
      <c r="D234" s="221"/>
      <c r="E234" s="221"/>
      <c r="F234" s="269"/>
      <c r="G234" s="34"/>
      <c r="H234" s="269"/>
      <c r="I234" s="34"/>
      <c r="J234" s="34"/>
    </row>
    <row r="235" spans="1:10" x14ac:dyDescent="0.2">
      <c r="A235" s="34"/>
      <c r="B235" s="221"/>
      <c r="C235" s="221"/>
      <c r="D235" s="221"/>
      <c r="E235" s="221"/>
      <c r="F235" s="269"/>
      <c r="G235" s="34"/>
      <c r="H235" s="269"/>
      <c r="I235" s="34"/>
      <c r="J235" s="34"/>
    </row>
    <row r="236" spans="1:10" x14ac:dyDescent="0.2">
      <c r="A236" s="34"/>
      <c r="B236" s="221"/>
      <c r="C236" s="221"/>
      <c r="D236" s="221"/>
      <c r="E236" s="221"/>
      <c r="F236" s="269"/>
      <c r="G236" s="34"/>
      <c r="H236" s="269"/>
      <c r="I236" s="34"/>
      <c r="J236" s="34"/>
    </row>
    <row r="237" spans="1:10" x14ac:dyDescent="0.2">
      <c r="A237" s="34"/>
      <c r="B237" s="221"/>
      <c r="C237" s="221"/>
      <c r="D237" s="221"/>
      <c r="E237" s="221"/>
      <c r="F237" s="269"/>
      <c r="G237" s="34"/>
      <c r="H237" s="269"/>
      <c r="I237" s="34"/>
      <c r="J237" s="34"/>
    </row>
    <row r="238" spans="1:10" x14ac:dyDescent="0.2">
      <c r="A238" s="34"/>
      <c r="B238" s="221"/>
      <c r="C238" s="221"/>
      <c r="D238" s="221"/>
      <c r="E238" s="221"/>
      <c r="F238" s="269"/>
      <c r="G238" s="34"/>
      <c r="H238" s="269"/>
      <c r="I238" s="34"/>
      <c r="J238" s="34"/>
    </row>
    <row r="239" spans="1:10" x14ac:dyDescent="0.2">
      <c r="A239" s="34"/>
      <c r="B239" s="221"/>
      <c r="C239" s="221"/>
      <c r="D239" s="221"/>
      <c r="E239" s="221"/>
      <c r="F239" s="269"/>
      <c r="G239" s="34"/>
      <c r="H239" s="269"/>
      <c r="I239" s="34"/>
      <c r="J239" s="34"/>
    </row>
    <row r="240" spans="1:10" x14ac:dyDescent="0.2">
      <c r="A240" s="34"/>
      <c r="B240" s="221"/>
      <c r="C240" s="221"/>
      <c r="D240" s="221"/>
      <c r="E240" s="221"/>
      <c r="F240" s="269"/>
      <c r="G240" s="34"/>
      <c r="H240" s="269"/>
      <c r="I240" s="34"/>
      <c r="J240" s="34"/>
    </row>
    <row r="241" spans="1:10" x14ac:dyDescent="0.2">
      <c r="A241" s="34"/>
      <c r="B241" s="221"/>
      <c r="C241" s="221"/>
      <c r="D241" s="221"/>
      <c r="E241" s="221"/>
      <c r="F241" s="269"/>
      <c r="G241" s="34"/>
      <c r="H241" s="269"/>
      <c r="I241" s="34"/>
      <c r="J241" s="34"/>
    </row>
    <row r="242" spans="1:10" x14ac:dyDescent="0.2">
      <c r="A242" s="34"/>
      <c r="B242" s="221"/>
      <c r="C242" s="221"/>
      <c r="D242" s="221"/>
      <c r="E242" s="221"/>
      <c r="F242" s="269"/>
      <c r="G242" s="34"/>
      <c r="H242" s="269"/>
      <c r="I242" s="34"/>
      <c r="J242" s="34"/>
    </row>
    <row r="243" spans="1:10" x14ac:dyDescent="0.2">
      <c r="A243" s="34"/>
      <c r="B243" s="221"/>
      <c r="C243" s="221"/>
      <c r="D243" s="221"/>
      <c r="E243" s="221"/>
      <c r="F243" s="269"/>
      <c r="G243" s="34"/>
      <c r="H243" s="269"/>
      <c r="I243" s="34"/>
      <c r="J243" s="34"/>
    </row>
    <row r="244" spans="1:10" x14ac:dyDescent="0.2">
      <c r="A244" s="34"/>
      <c r="B244" s="221"/>
      <c r="C244" s="221"/>
      <c r="D244" s="221"/>
      <c r="E244" s="221"/>
      <c r="F244" s="269"/>
      <c r="G244" s="34"/>
      <c r="H244" s="269"/>
      <c r="I244" s="34"/>
      <c r="J244" s="34"/>
    </row>
    <row r="245" spans="1:10" x14ac:dyDescent="0.2">
      <c r="A245" s="34"/>
      <c r="B245" s="221"/>
      <c r="C245" s="221"/>
      <c r="D245" s="221"/>
      <c r="E245" s="221"/>
      <c r="F245" s="269"/>
      <c r="G245" s="34"/>
      <c r="H245" s="269"/>
      <c r="I245" s="34"/>
      <c r="J245" s="34"/>
    </row>
    <row r="246" spans="1:10" x14ac:dyDescent="0.2">
      <c r="A246" s="34"/>
      <c r="B246" s="221"/>
      <c r="C246" s="221"/>
      <c r="D246" s="221"/>
      <c r="E246" s="221"/>
      <c r="F246" s="269"/>
      <c r="G246" s="34"/>
      <c r="H246" s="269"/>
      <c r="I246" s="34"/>
      <c r="J246" s="34"/>
    </row>
    <row r="247" spans="1:10" x14ac:dyDescent="0.2">
      <c r="A247" s="34"/>
      <c r="B247" s="221"/>
      <c r="C247" s="221"/>
      <c r="D247" s="221"/>
      <c r="E247" s="221"/>
      <c r="F247" s="269"/>
      <c r="G247" s="34"/>
      <c r="H247" s="269"/>
      <c r="I247" s="34"/>
      <c r="J247" s="34"/>
    </row>
    <row r="248" spans="1:10" x14ac:dyDescent="0.2">
      <c r="A248" s="34"/>
      <c r="B248" s="221"/>
      <c r="C248" s="221"/>
      <c r="D248" s="221"/>
      <c r="E248" s="221"/>
      <c r="F248" s="269"/>
      <c r="G248" s="34"/>
      <c r="H248" s="269"/>
      <c r="I248" s="34"/>
      <c r="J248" s="34"/>
    </row>
    <row r="249" spans="1:10" x14ac:dyDescent="0.2">
      <c r="A249" s="34"/>
      <c r="B249" s="221"/>
      <c r="C249" s="221"/>
      <c r="D249" s="221"/>
      <c r="E249" s="221"/>
      <c r="F249" s="269"/>
      <c r="G249" s="34"/>
      <c r="H249" s="269"/>
      <c r="I249" s="34"/>
      <c r="J249" s="34"/>
    </row>
    <row r="250" spans="1:10" x14ac:dyDescent="0.2">
      <c r="A250" s="34"/>
      <c r="B250" s="221"/>
      <c r="C250" s="221"/>
      <c r="D250" s="221"/>
      <c r="E250" s="221"/>
      <c r="F250" s="269"/>
      <c r="G250" s="34"/>
      <c r="H250" s="269"/>
      <c r="I250" s="34"/>
      <c r="J250" s="34"/>
    </row>
    <row r="251" spans="1:10" x14ac:dyDescent="0.2">
      <c r="A251" s="34"/>
      <c r="B251" s="221"/>
      <c r="C251" s="221"/>
      <c r="D251" s="221"/>
      <c r="E251" s="221"/>
      <c r="F251" s="269"/>
      <c r="G251" s="34"/>
      <c r="H251" s="269"/>
      <c r="I251" s="34"/>
      <c r="J251" s="34"/>
    </row>
    <row r="252" spans="1:10" x14ac:dyDescent="0.2">
      <c r="A252" s="34"/>
      <c r="B252" s="221"/>
      <c r="C252" s="221"/>
      <c r="D252" s="221"/>
      <c r="E252" s="221"/>
      <c r="F252" s="269"/>
      <c r="G252" s="34"/>
      <c r="H252" s="269"/>
      <c r="I252" s="34"/>
      <c r="J252" s="34"/>
    </row>
    <row r="253" spans="1:10" x14ac:dyDescent="0.2">
      <c r="A253" s="34"/>
      <c r="B253" s="221"/>
      <c r="C253" s="221"/>
      <c r="D253" s="221"/>
      <c r="E253" s="221"/>
      <c r="F253" s="269"/>
      <c r="G253" s="34"/>
      <c r="H253" s="269"/>
      <c r="I253" s="34"/>
      <c r="J253" s="34"/>
    </row>
    <row r="254" spans="1:10" x14ac:dyDescent="0.2">
      <c r="A254" s="34"/>
      <c r="B254" s="221"/>
      <c r="C254" s="221"/>
      <c r="D254" s="221"/>
      <c r="E254" s="221"/>
      <c r="F254" s="269"/>
      <c r="G254" s="34"/>
      <c r="H254" s="269"/>
      <c r="I254" s="34"/>
      <c r="J254" s="34"/>
    </row>
    <row r="255" spans="1:10" x14ac:dyDescent="0.2">
      <c r="A255" s="34"/>
      <c r="B255" s="221"/>
      <c r="C255" s="221"/>
      <c r="D255" s="221"/>
      <c r="E255" s="221"/>
      <c r="F255" s="269"/>
      <c r="G255" s="34"/>
      <c r="H255" s="269"/>
      <c r="I255" s="34"/>
      <c r="J255" s="34"/>
    </row>
    <row r="256" spans="1:10" x14ac:dyDescent="0.2">
      <c r="A256" s="34"/>
      <c r="B256" s="221"/>
      <c r="C256" s="221"/>
      <c r="D256" s="221"/>
      <c r="E256" s="221"/>
      <c r="F256" s="269"/>
      <c r="G256" s="34"/>
      <c r="H256" s="269"/>
      <c r="I256" s="34"/>
      <c r="J256" s="34"/>
    </row>
    <row r="257" spans="1:10" x14ac:dyDescent="0.2">
      <c r="A257" s="34"/>
      <c r="B257" s="221"/>
      <c r="C257" s="221"/>
      <c r="D257" s="221"/>
      <c r="E257" s="221"/>
      <c r="F257" s="269"/>
      <c r="G257" s="34"/>
      <c r="H257" s="269"/>
      <c r="I257" s="34"/>
      <c r="J257" s="34"/>
    </row>
    <row r="258" spans="1:10" x14ac:dyDescent="0.2">
      <c r="A258" s="34"/>
      <c r="B258" s="221"/>
      <c r="C258" s="221"/>
      <c r="D258" s="221"/>
      <c r="E258" s="221"/>
      <c r="F258" s="269"/>
      <c r="G258" s="34"/>
      <c r="H258" s="269"/>
      <c r="I258" s="34"/>
      <c r="J258" s="34"/>
    </row>
    <row r="259" spans="1:10" x14ac:dyDescent="0.2">
      <c r="A259" s="34"/>
      <c r="B259" s="221"/>
      <c r="C259" s="221"/>
      <c r="D259" s="221"/>
      <c r="E259" s="221"/>
      <c r="F259" s="269"/>
      <c r="G259" s="34"/>
      <c r="H259" s="269"/>
      <c r="I259" s="34"/>
      <c r="J259" s="34"/>
    </row>
    <row r="260" spans="1:10" x14ac:dyDescent="0.2">
      <c r="A260" s="34"/>
      <c r="B260" s="221"/>
      <c r="C260" s="221"/>
      <c r="D260" s="221"/>
      <c r="E260" s="221"/>
      <c r="F260" s="269"/>
      <c r="G260" s="34"/>
      <c r="H260" s="269"/>
      <c r="I260" s="34"/>
      <c r="J260" s="34"/>
    </row>
    <row r="261" spans="1:10" x14ac:dyDescent="0.2">
      <c r="A261" s="34"/>
      <c r="B261" s="221"/>
      <c r="C261" s="221"/>
      <c r="D261" s="221"/>
      <c r="E261" s="221"/>
      <c r="F261" s="269"/>
      <c r="G261" s="34"/>
      <c r="H261" s="269"/>
      <c r="I261" s="34"/>
      <c r="J261" s="34"/>
    </row>
    <row r="262" spans="1:10" x14ac:dyDescent="0.2">
      <c r="A262" s="34"/>
      <c r="B262" s="221"/>
      <c r="C262" s="221"/>
      <c r="D262" s="221"/>
      <c r="E262" s="221"/>
      <c r="F262" s="269"/>
      <c r="G262" s="34"/>
      <c r="H262" s="269"/>
      <c r="I262" s="34"/>
      <c r="J262" s="34"/>
    </row>
    <row r="263" spans="1:10" x14ac:dyDescent="0.2">
      <c r="A263" s="34"/>
      <c r="B263" s="221"/>
      <c r="C263" s="221"/>
      <c r="D263" s="221"/>
      <c r="E263" s="221"/>
      <c r="F263" s="269"/>
      <c r="G263" s="34"/>
      <c r="H263" s="269"/>
      <c r="I263" s="34"/>
      <c r="J263" s="34"/>
    </row>
    <row r="264" spans="1:10" x14ac:dyDescent="0.2">
      <c r="A264" s="34"/>
      <c r="B264" s="221"/>
      <c r="C264" s="221"/>
      <c r="D264" s="221"/>
      <c r="E264" s="221"/>
      <c r="F264" s="269"/>
      <c r="G264" s="34"/>
      <c r="H264" s="269"/>
      <c r="I264" s="34"/>
      <c r="J264" s="34"/>
    </row>
    <row r="265" spans="1:10" x14ac:dyDescent="0.2">
      <c r="A265" s="34"/>
      <c r="B265" s="221"/>
      <c r="C265" s="221"/>
      <c r="D265" s="221"/>
      <c r="E265" s="221"/>
      <c r="F265" s="269"/>
      <c r="G265" s="34"/>
      <c r="H265" s="269"/>
      <c r="I265" s="34"/>
      <c r="J265" s="34"/>
    </row>
    <row r="266" spans="1:10" x14ac:dyDescent="0.2">
      <c r="A266" s="34"/>
      <c r="B266" s="221"/>
      <c r="C266" s="221"/>
      <c r="D266" s="221"/>
      <c r="E266" s="221"/>
      <c r="F266" s="269"/>
      <c r="G266" s="34"/>
      <c r="H266" s="269"/>
      <c r="I266" s="34"/>
      <c r="J266" s="34"/>
    </row>
    <row r="267" spans="1:10" x14ac:dyDescent="0.2">
      <c r="A267" s="34"/>
      <c r="B267" s="221"/>
      <c r="C267" s="221"/>
      <c r="D267" s="221"/>
      <c r="E267" s="221"/>
      <c r="F267" s="269"/>
      <c r="G267" s="34"/>
      <c r="H267" s="269"/>
      <c r="I267" s="34"/>
      <c r="J267" s="34"/>
    </row>
    <row r="268" spans="1:10" x14ac:dyDescent="0.2">
      <c r="A268" s="34"/>
      <c r="B268" s="221"/>
      <c r="C268" s="221"/>
      <c r="D268" s="221"/>
      <c r="E268" s="221"/>
      <c r="F268" s="269"/>
      <c r="G268" s="34"/>
      <c r="H268" s="269"/>
      <c r="I268" s="34"/>
      <c r="J268" s="34"/>
    </row>
    <row r="269" spans="1:10" x14ac:dyDescent="0.2">
      <c r="A269" s="34"/>
      <c r="B269" s="221"/>
      <c r="C269" s="221"/>
      <c r="D269" s="221"/>
      <c r="E269" s="221"/>
      <c r="F269" s="269"/>
      <c r="G269" s="34"/>
      <c r="H269" s="269"/>
      <c r="I269" s="34"/>
      <c r="J269" s="34"/>
    </row>
    <row r="270" spans="1:10" x14ac:dyDescent="0.2">
      <c r="A270" s="34"/>
      <c r="B270" s="221"/>
      <c r="C270" s="221"/>
      <c r="D270" s="221"/>
      <c r="E270" s="221"/>
      <c r="F270" s="269"/>
      <c r="G270" s="34"/>
      <c r="H270" s="269"/>
      <c r="I270" s="34"/>
      <c r="J270" s="34"/>
    </row>
    <row r="271" spans="1:10" x14ac:dyDescent="0.2">
      <c r="A271" s="34"/>
      <c r="B271" s="221"/>
      <c r="C271" s="221"/>
      <c r="D271" s="221"/>
      <c r="E271" s="221"/>
      <c r="F271" s="269"/>
      <c r="G271" s="34"/>
      <c r="H271" s="269"/>
      <c r="I271" s="34"/>
      <c r="J271" s="34"/>
    </row>
    <row r="272" spans="1:10" x14ac:dyDescent="0.2">
      <c r="A272" s="34"/>
      <c r="B272" s="221"/>
      <c r="C272" s="221"/>
      <c r="D272" s="221"/>
      <c r="E272" s="221"/>
      <c r="F272" s="269"/>
      <c r="G272" s="34"/>
      <c r="H272" s="269"/>
      <c r="I272" s="34"/>
      <c r="J272" s="34"/>
    </row>
    <row r="273" spans="1:10" x14ac:dyDescent="0.2">
      <c r="A273" s="34"/>
      <c r="B273" s="221"/>
      <c r="C273" s="221"/>
      <c r="D273" s="221"/>
      <c r="E273" s="221"/>
      <c r="F273" s="269"/>
      <c r="G273" s="34"/>
      <c r="H273" s="269"/>
      <c r="I273" s="34"/>
      <c r="J273" s="34"/>
    </row>
    <row r="274" spans="1:10" x14ac:dyDescent="0.2">
      <c r="A274" s="34"/>
      <c r="B274" s="221"/>
      <c r="C274" s="221"/>
      <c r="D274" s="221"/>
      <c r="E274" s="221"/>
      <c r="F274" s="269"/>
      <c r="G274" s="34"/>
      <c r="H274" s="269"/>
      <c r="I274" s="34"/>
      <c r="J274" s="34"/>
    </row>
    <row r="275" spans="1:10" x14ac:dyDescent="0.2">
      <c r="A275" s="34"/>
      <c r="B275" s="221"/>
      <c r="C275" s="221"/>
      <c r="D275" s="221"/>
      <c r="E275" s="221"/>
      <c r="F275" s="269"/>
      <c r="G275" s="34"/>
      <c r="H275" s="269"/>
      <c r="I275" s="34"/>
      <c r="J275" s="34"/>
    </row>
    <row r="276" spans="1:10" x14ac:dyDescent="0.2">
      <c r="A276" s="34"/>
      <c r="B276" s="221"/>
      <c r="C276" s="221"/>
      <c r="D276" s="221"/>
      <c r="E276" s="221"/>
      <c r="F276" s="269"/>
      <c r="G276" s="34"/>
      <c r="H276" s="269"/>
      <c r="I276" s="34"/>
      <c r="J276" s="34"/>
    </row>
    <row r="277" spans="1:10" x14ac:dyDescent="0.2">
      <c r="A277" s="34"/>
      <c r="B277" s="221"/>
      <c r="C277" s="221"/>
      <c r="D277" s="221"/>
      <c r="E277" s="221"/>
      <c r="F277" s="269"/>
      <c r="G277" s="34"/>
      <c r="H277" s="269"/>
      <c r="I277" s="34"/>
      <c r="J277" s="34"/>
    </row>
    <row r="278" spans="1:10" x14ac:dyDescent="0.2">
      <c r="A278" s="34"/>
      <c r="B278" s="221"/>
      <c r="C278" s="221"/>
      <c r="D278" s="221"/>
      <c r="E278" s="221"/>
      <c r="F278" s="269"/>
      <c r="G278" s="34"/>
      <c r="H278" s="269"/>
      <c r="I278" s="34"/>
      <c r="J278" s="34"/>
    </row>
    <row r="279" spans="1:10" x14ac:dyDescent="0.2">
      <c r="A279" s="34"/>
      <c r="B279" s="221"/>
      <c r="C279" s="221"/>
      <c r="D279" s="221"/>
      <c r="E279" s="221"/>
      <c r="F279" s="269"/>
      <c r="G279" s="34"/>
      <c r="H279" s="269"/>
      <c r="I279" s="34"/>
      <c r="J279" s="34"/>
    </row>
    <row r="280" spans="1:10" x14ac:dyDescent="0.2">
      <c r="A280" s="34"/>
      <c r="B280" s="221"/>
      <c r="C280" s="221"/>
      <c r="D280" s="221"/>
      <c r="E280" s="221"/>
      <c r="F280" s="269"/>
      <c r="G280" s="34"/>
      <c r="H280" s="269"/>
      <c r="I280" s="34"/>
      <c r="J280" s="34"/>
    </row>
    <row r="281" spans="1:10" x14ac:dyDescent="0.2">
      <c r="A281" s="34"/>
      <c r="B281" s="221"/>
      <c r="C281" s="221"/>
      <c r="D281" s="221"/>
      <c r="E281" s="221"/>
      <c r="F281" s="269"/>
      <c r="G281" s="34"/>
      <c r="H281" s="269"/>
      <c r="I281" s="34"/>
      <c r="J281" s="34"/>
    </row>
    <row r="282" spans="1:10" x14ac:dyDescent="0.2">
      <c r="A282" s="34"/>
      <c r="B282" s="221"/>
      <c r="C282" s="221"/>
      <c r="D282" s="221"/>
      <c r="E282" s="221"/>
      <c r="F282" s="269"/>
      <c r="G282" s="34"/>
      <c r="H282" s="269"/>
      <c r="I282" s="34"/>
      <c r="J282" s="34"/>
    </row>
    <row r="283" spans="1:10" x14ac:dyDescent="0.2">
      <c r="A283" s="34"/>
      <c r="B283" s="221"/>
      <c r="C283" s="221"/>
      <c r="D283" s="221"/>
      <c r="E283" s="221"/>
      <c r="F283" s="269"/>
      <c r="G283" s="34"/>
      <c r="H283" s="269"/>
      <c r="I283" s="34"/>
      <c r="J283" s="34"/>
    </row>
    <row r="284" spans="1:10" x14ac:dyDescent="0.2">
      <c r="A284" s="34"/>
      <c r="B284" s="221"/>
      <c r="C284" s="221"/>
      <c r="D284" s="221"/>
      <c r="E284" s="221"/>
      <c r="F284" s="269"/>
      <c r="G284" s="34"/>
      <c r="H284" s="269"/>
      <c r="I284" s="34"/>
      <c r="J284" s="34"/>
    </row>
    <row r="285" spans="1:10" x14ac:dyDescent="0.2">
      <c r="A285" s="34"/>
      <c r="B285" s="221"/>
      <c r="C285" s="221"/>
      <c r="D285" s="221"/>
      <c r="E285" s="221"/>
      <c r="F285" s="269"/>
      <c r="G285" s="34"/>
      <c r="H285" s="269"/>
      <c r="I285" s="34"/>
      <c r="J285" s="34"/>
    </row>
    <row r="286" spans="1:10" x14ac:dyDescent="0.2">
      <c r="A286" s="34"/>
      <c r="B286" s="221"/>
      <c r="C286" s="221"/>
      <c r="D286" s="221"/>
      <c r="E286" s="221"/>
      <c r="F286" s="269"/>
      <c r="G286" s="34"/>
      <c r="H286" s="269"/>
      <c r="I286" s="34"/>
      <c r="J286" s="34"/>
    </row>
    <row r="287" spans="1:10" x14ac:dyDescent="0.2">
      <c r="A287" s="34"/>
      <c r="B287" s="221"/>
      <c r="C287" s="221"/>
      <c r="D287" s="221"/>
      <c r="E287" s="221"/>
      <c r="F287" s="269"/>
      <c r="G287" s="34"/>
      <c r="H287" s="269"/>
      <c r="I287" s="34"/>
      <c r="J287" s="34"/>
    </row>
    <row r="288" spans="1:10" x14ac:dyDescent="0.2">
      <c r="A288" s="34"/>
      <c r="B288" s="221"/>
      <c r="C288" s="221"/>
      <c r="D288" s="221"/>
      <c r="E288" s="221"/>
      <c r="F288" s="269"/>
      <c r="G288" s="34"/>
      <c r="H288" s="269"/>
      <c r="I288" s="34"/>
      <c r="J288" s="34"/>
    </row>
    <row r="289" spans="1:10" x14ac:dyDescent="0.2">
      <c r="A289" s="34"/>
      <c r="B289" s="221"/>
      <c r="C289" s="221"/>
      <c r="D289" s="221"/>
      <c r="E289" s="221"/>
      <c r="F289" s="269"/>
      <c r="G289" s="34"/>
      <c r="H289" s="269"/>
      <c r="I289" s="34"/>
      <c r="J289" s="34"/>
    </row>
    <row r="290" spans="1:10" x14ac:dyDescent="0.2">
      <c r="A290" s="34"/>
      <c r="B290" s="221"/>
      <c r="C290" s="221"/>
      <c r="D290" s="221"/>
      <c r="E290" s="221"/>
      <c r="F290" s="269"/>
      <c r="G290" s="34"/>
      <c r="H290" s="269"/>
      <c r="I290" s="34"/>
      <c r="J290" s="34"/>
    </row>
    <row r="291" spans="1:10" x14ac:dyDescent="0.2">
      <c r="A291" s="34"/>
      <c r="B291" s="221"/>
      <c r="C291" s="221"/>
      <c r="D291" s="221"/>
      <c r="E291" s="221"/>
      <c r="F291" s="269"/>
      <c r="G291" s="34"/>
      <c r="H291" s="269"/>
      <c r="I291" s="34"/>
      <c r="J291" s="34"/>
    </row>
    <row r="292" spans="1:10" x14ac:dyDescent="0.2">
      <c r="A292" s="34"/>
      <c r="B292" s="221"/>
      <c r="C292" s="221"/>
      <c r="D292" s="221"/>
      <c r="E292" s="221"/>
      <c r="F292" s="269"/>
      <c r="G292" s="34"/>
      <c r="H292" s="269"/>
      <c r="I292" s="34"/>
      <c r="J292" s="34"/>
    </row>
    <row r="293" spans="1:10" x14ac:dyDescent="0.2">
      <c r="A293" s="34"/>
      <c r="B293" s="221"/>
      <c r="C293" s="221"/>
      <c r="D293" s="221"/>
      <c r="E293" s="221"/>
      <c r="F293" s="269"/>
      <c r="G293" s="34"/>
      <c r="H293" s="269"/>
      <c r="I293" s="34"/>
      <c r="J293" s="34"/>
    </row>
    <row r="294" spans="1:10" x14ac:dyDescent="0.2">
      <c r="A294" s="34"/>
      <c r="B294" s="221"/>
      <c r="C294" s="221"/>
      <c r="D294" s="221"/>
      <c r="E294" s="221"/>
      <c r="F294" s="269"/>
      <c r="G294" s="34"/>
      <c r="H294" s="269"/>
      <c r="I294" s="34"/>
      <c r="J294" s="34"/>
    </row>
    <row r="295" spans="1:10" x14ac:dyDescent="0.2">
      <c r="A295" s="34"/>
      <c r="B295" s="221"/>
      <c r="C295" s="221"/>
      <c r="D295" s="221"/>
      <c r="E295" s="221"/>
      <c r="F295" s="269"/>
      <c r="G295" s="34"/>
      <c r="H295" s="269"/>
      <c r="I295" s="34"/>
      <c r="J295" s="34"/>
    </row>
    <row r="296" spans="1:10" x14ac:dyDescent="0.2">
      <c r="A296" s="34"/>
      <c r="B296" s="221"/>
      <c r="C296" s="221"/>
      <c r="D296" s="221"/>
      <c r="E296" s="221"/>
      <c r="F296" s="269"/>
      <c r="G296" s="34"/>
      <c r="H296" s="269"/>
      <c r="I296" s="34"/>
      <c r="J296" s="34"/>
    </row>
    <row r="297" spans="1:10" x14ac:dyDescent="0.2">
      <c r="A297" s="34"/>
      <c r="B297" s="221"/>
      <c r="C297" s="221"/>
      <c r="D297" s="221"/>
      <c r="E297" s="221"/>
      <c r="F297" s="269"/>
      <c r="G297" s="34"/>
      <c r="H297" s="269"/>
      <c r="I297" s="34"/>
      <c r="J297" s="34"/>
    </row>
    <row r="298" spans="1:10" x14ac:dyDescent="0.2">
      <c r="A298" s="34"/>
      <c r="B298" s="221"/>
      <c r="C298" s="221"/>
      <c r="D298" s="221"/>
      <c r="E298" s="221"/>
      <c r="F298" s="269"/>
      <c r="G298" s="34"/>
      <c r="H298" s="269"/>
      <c r="I298" s="34"/>
      <c r="J298" s="34"/>
    </row>
    <row r="299" spans="1:10" x14ac:dyDescent="0.2">
      <c r="A299" s="34"/>
      <c r="B299" s="221"/>
      <c r="C299" s="221"/>
      <c r="D299" s="221"/>
      <c r="E299" s="221"/>
      <c r="F299" s="269"/>
      <c r="G299" s="34"/>
      <c r="H299" s="269"/>
      <c r="I299" s="34"/>
      <c r="J299" s="34"/>
    </row>
    <row r="300" spans="1:10" x14ac:dyDescent="0.2">
      <c r="A300" s="34"/>
      <c r="B300" s="221"/>
      <c r="C300" s="221"/>
      <c r="D300" s="221"/>
      <c r="E300" s="221"/>
      <c r="F300" s="269"/>
      <c r="G300" s="34"/>
      <c r="H300" s="269"/>
      <c r="I300" s="34"/>
      <c r="J300" s="34"/>
    </row>
    <row r="301" spans="1:10" x14ac:dyDescent="0.2">
      <c r="A301" s="34"/>
      <c r="B301" s="221"/>
      <c r="C301" s="221"/>
      <c r="D301" s="221"/>
      <c r="E301" s="221"/>
      <c r="F301" s="269"/>
      <c r="G301" s="34"/>
      <c r="H301" s="269"/>
      <c r="I301" s="34"/>
      <c r="J301" s="34"/>
    </row>
    <row r="302" spans="1:10" x14ac:dyDescent="0.2">
      <c r="A302" s="34"/>
      <c r="B302" s="221"/>
      <c r="C302" s="221"/>
      <c r="D302" s="221"/>
      <c r="E302" s="221"/>
      <c r="F302" s="269"/>
      <c r="G302" s="34"/>
      <c r="H302" s="269"/>
      <c r="I302" s="34"/>
      <c r="J302" s="34"/>
    </row>
    <row r="303" spans="1:10" x14ac:dyDescent="0.2">
      <c r="A303" s="34"/>
      <c r="B303" s="221"/>
      <c r="C303" s="221"/>
      <c r="D303" s="221"/>
      <c r="E303" s="221"/>
      <c r="F303" s="269"/>
      <c r="G303" s="34"/>
      <c r="H303" s="269"/>
      <c r="I303" s="34"/>
      <c r="J303" s="34"/>
    </row>
    <row r="304" spans="1:10" x14ac:dyDescent="0.2">
      <c r="A304" s="34"/>
      <c r="B304" s="221"/>
      <c r="C304" s="221"/>
      <c r="D304" s="221"/>
      <c r="E304" s="221"/>
      <c r="F304" s="269"/>
      <c r="G304" s="34"/>
      <c r="H304" s="269"/>
      <c r="I304" s="34"/>
      <c r="J304" s="34"/>
    </row>
    <row r="305" spans="1:10" x14ac:dyDescent="0.2">
      <c r="A305" s="34"/>
      <c r="B305" s="221"/>
      <c r="C305" s="221"/>
      <c r="D305" s="221"/>
      <c r="E305" s="221"/>
      <c r="F305" s="269"/>
      <c r="G305" s="34"/>
      <c r="H305" s="269"/>
      <c r="I305" s="34"/>
      <c r="J305" s="34"/>
    </row>
    <row r="306" spans="1:10" x14ac:dyDescent="0.2">
      <c r="A306" s="34"/>
      <c r="B306" s="221"/>
      <c r="C306" s="221"/>
      <c r="D306" s="221"/>
      <c r="E306" s="221"/>
      <c r="F306" s="269"/>
      <c r="G306" s="34"/>
      <c r="H306" s="269"/>
      <c r="I306" s="34"/>
      <c r="J306" s="34"/>
    </row>
    <row r="307" spans="1:10" x14ac:dyDescent="0.2">
      <c r="A307" s="34"/>
      <c r="B307" s="221"/>
      <c r="C307" s="221"/>
      <c r="D307" s="221"/>
      <c r="E307" s="221"/>
      <c r="F307" s="269"/>
      <c r="G307" s="34"/>
      <c r="H307" s="269"/>
      <c r="I307" s="34"/>
      <c r="J307" s="34"/>
    </row>
    <row r="308" spans="1:10" x14ac:dyDescent="0.2">
      <c r="A308" s="34"/>
      <c r="B308" s="221"/>
      <c r="C308" s="221"/>
      <c r="D308" s="221"/>
      <c r="E308" s="221"/>
      <c r="F308" s="269"/>
      <c r="G308" s="34"/>
      <c r="H308" s="269"/>
      <c r="I308" s="34"/>
      <c r="J308" s="34"/>
    </row>
    <row r="309" spans="1:10" x14ac:dyDescent="0.2">
      <c r="A309" s="34"/>
      <c r="B309" s="221"/>
      <c r="C309" s="221"/>
      <c r="D309" s="221"/>
      <c r="E309" s="221"/>
      <c r="F309" s="269"/>
      <c r="G309" s="34"/>
      <c r="H309" s="269"/>
      <c r="I309" s="34"/>
      <c r="J309" s="34"/>
    </row>
    <row r="310" spans="1:10" x14ac:dyDescent="0.2">
      <c r="A310" s="34"/>
      <c r="B310" s="221"/>
      <c r="C310" s="221"/>
      <c r="D310" s="221"/>
      <c r="E310" s="221"/>
      <c r="F310" s="269"/>
      <c r="G310" s="34"/>
      <c r="H310" s="269"/>
      <c r="I310" s="34"/>
      <c r="J310" s="34"/>
    </row>
    <row r="311" spans="1:10" x14ac:dyDescent="0.2">
      <c r="A311" s="34"/>
      <c r="B311" s="221"/>
      <c r="C311" s="221"/>
      <c r="D311" s="221"/>
      <c r="E311" s="221"/>
      <c r="F311" s="269"/>
      <c r="G311" s="34"/>
      <c r="H311" s="269"/>
      <c r="I311" s="34"/>
      <c r="J311" s="34"/>
    </row>
    <row r="312" spans="1:10" x14ac:dyDescent="0.2">
      <c r="A312" s="34"/>
      <c r="B312" s="221"/>
      <c r="C312" s="221"/>
      <c r="D312" s="221"/>
      <c r="E312" s="221"/>
      <c r="F312" s="269"/>
      <c r="G312" s="34"/>
      <c r="H312" s="269"/>
      <c r="I312" s="34"/>
      <c r="J312" s="34"/>
    </row>
    <row r="313" spans="1:10" x14ac:dyDescent="0.2">
      <c r="A313" s="34"/>
      <c r="B313" s="221"/>
      <c r="C313" s="221"/>
      <c r="D313" s="221"/>
      <c r="E313" s="221"/>
      <c r="F313" s="269"/>
      <c r="G313" s="34"/>
      <c r="H313" s="269"/>
      <c r="I313" s="34"/>
      <c r="J313" s="34"/>
    </row>
    <row r="314" spans="1:10" x14ac:dyDescent="0.2">
      <c r="A314" s="34"/>
      <c r="B314" s="221"/>
      <c r="C314" s="221"/>
      <c r="D314" s="221"/>
      <c r="E314" s="221"/>
      <c r="F314" s="269"/>
      <c r="G314" s="34"/>
      <c r="H314" s="269"/>
      <c r="I314" s="34"/>
      <c r="J314" s="34"/>
    </row>
    <row r="315" spans="1:10" x14ac:dyDescent="0.2">
      <c r="A315" s="34"/>
      <c r="B315" s="221"/>
      <c r="C315" s="221"/>
      <c r="D315" s="221"/>
      <c r="E315" s="221"/>
      <c r="F315" s="269"/>
      <c r="G315" s="34"/>
      <c r="H315" s="269"/>
      <c r="I315" s="34"/>
      <c r="J315" s="34"/>
    </row>
    <row r="316" spans="1:10" x14ac:dyDescent="0.2">
      <c r="A316" s="34"/>
      <c r="B316" s="221"/>
      <c r="C316" s="221"/>
      <c r="D316" s="221"/>
      <c r="E316" s="221"/>
      <c r="F316" s="269"/>
      <c r="G316" s="34"/>
      <c r="H316" s="269"/>
      <c r="I316" s="34"/>
      <c r="J316" s="34"/>
    </row>
    <row r="317" spans="1:10" x14ac:dyDescent="0.2">
      <c r="A317" s="34"/>
      <c r="B317" s="221"/>
      <c r="C317" s="221"/>
      <c r="D317" s="221"/>
      <c r="E317" s="221"/>
      <c r="F317" s="269"/>
      <c r="G317" s="34"/>
      <c r="H317" s="269"/>
      <c r="I317" s="34"/>
      <c r="J317" s="34"/>
    </row>
    <row r="318" spans="1:10" x14ac:dyDescent="0.2">
      <c r="A318" s="34"/>
      <c r="B318" s="221"/>
      <c r="C318" s="221"/>
      <c r="D318" s="221"/>
      <c r="E318" s="221"/>
      <c r="F318" s="269"/>
      <c r="G318" s="34"/>
      <c r="H318" s="269"/>
      <c r="I318" s="34"/>
      <c r="J318" s="34"/>
    </row>
    <row r="319" spans="1:10" x14ac:dyDescent="0.2">
      <c r="A319" s="34"/>
      <c r="B319" s="221"/>
      <c r="C319" s="221"/>
      <c r="D319" s="221"/>
      <c r="E319" s="221"/>
      <c r="F319" s="269"/>
      <c r="G319" s="34"/>
      <c r="H319" s="269"/>
      <c r="I319" s="34"/>
      <c r="J319" s="34"/>
    </row>
    <row r="320" spans="1:10" x14ac:dyDescent="0.2">
      <c r="A320" s="34"/>
      <c r="B320" s="221"/>
      <c r="C320" s="221"/>
      <c r="D320" s="221"/>
      <c r="E320" s="221"/>
      <c r="F320" s="269"/>
      <c r="G320" s="34"/>
      <c r="H320" s="269"/>
      <c r="I320" s="34"/>
      <c r="J320" s="34"/>
    </row>
    <row r="321" spans="1:10" x14ac:dyDescent="0.2">
      <c r="A321" s="34"/>
      <c r="B321" s="221"/>
      <c r="C321" s="221"/>
      <c r="D321" s="221"/>
      <c r="E321" s="221"/>
      <c r="F321" s="269"/>
      <c r="G321" s="34"/>
      <c r="H321" s="269"/>
      <c r="I321" s="34"/>
      <c r="J321" s="34"/>
    </row>
    <row r="322" spans="1:10" x14ac:dyDescent="0.2">
      <c r="A322" s="34"/>
      <c r="B322" s="221"/>
      <c r="C322" s="221"/>
      <c r="D322" s="221"/>
      <c r="E322" s="221"/>
      <c r="F322" s="269"/>
      <c r="G322" s="34"/>
      <c r="H322" s="269"/>
      <c r="I322" s="34"/>
      <c r="J322" s="34"/>
    </row>
    <row r="323" spans="1:10" x14ac:dyDescent="0.2">
      <c r="A323" s="34"/>
      <c r="B323" s="221"/>
      <c r="C323" s="221"/>
      <c r="D323" s="221"/>
      <c r="E323" s="221"/>
      <c r="F323" s="269"/>
      <c r="G323" s="34"/>
      <c r="H323" s="269"/>
      <c r="I323" s="34"/>
      <c r="J323" s="34"/>
    </row>
    <row r="324" spans="1:10" x14ac:dyDescent="0.2">
      <c r="A324" s="34"/>
      <c r="B324" s="221"/>
      <c r="C324" s="221"/>
      <c r="D324" s="221"/>
      <c r="E324" s="221"/>
      <c r="F324" s="269"/>
      <c r="G324" s="34"/>
      <c r="H324" s="269"/>
      <c r="I324" s="34"/>
      <c r="J324" s="34"/>
    </row>
    <row r="325" spans="1:10" x14ac:dyDescent="0.2">
      <c r="A325" s="34"/>
      <c r="B325" s="221"/>
      <c r="C325" s="221"/>
      <c r="D325" s="221"/>
      <c r="E325" s="221"/>
      <c r="F325" s="269"/>
      <c r="G325" s="34"/>
      <c r="H325" s="269"/>
      <c r="I325" s="34"/>
      <c r="J325" s="34"/>
    </row>
    <row r="326" spans="1:10" x14ac:dyDescent="0.2">
      <c r="A326" s="34"/>
      <c r="B326" s="221"/>
      <c r="C326" s="221"/>
      <c r="D326" s="221"/>
      <c r="E326" s="221"/>
      <c r="F326" s="269"/>
      <c r="G326" s="34"/>
      <c r="H326" s="269"/>
      <c r="I326" s="34"/>
      <c r="J326" s="34"/>
    </row>
    <row r="327" spans="1:10" x14ac:dyDescent="0.2">
      <c r="A327" s="34"/>
      <c r="B327" s="221"/>
      <c r="C327" s="221"/>
      <c r="D327" s="221"/>
      <c r="E327" s="221"/>
      <c r="F327" s="269"/>
      <c r="G327" s="34"/>
      <c r="H327" s="269"/>
      <c r="I327" s="34"/>
      <c r="J327" s="34"/>
    </row>
    <row r="328" spans="1:10" x14ac:dyDescent="0.2">
      <c r="A328" s="34"/>
      <c r="B328" s="221"/>
      <c r="C328" s="221"/>
      <c r="D328" s="221"/>
      <c r="E328" s="221"/>
      <c r="F328" s="269"/>
      <c r="G328" s="34"/>
      <c r="H328" s="269"/>
      <c r="I328" s="34"/>
      <c r="J328" s="34"/>
    </row>
    <row r="329" spans="1:10" x14ac:dyDescent="0.2">
      <c r="A329" s="34"/>
      <c r="B329" s="221"/>
      <c r="C329" s="221"/>
      <c r="D329" s="221"/>
      <c r="E329" s="221"/>
      <c r="F329" s="269"/>
      <c r="G329" s="34"/>
      <c r="H329" s="269"/>
      <c r="I329" s="34"/>
      <c r="J329" s="34"/>
    </row>
    <row r="330" spans="1:10" x14ac:dyDescent="0.2">
      <c r="A330" s="34"/>
      <c r="B330" s="221"/>
      <c r="C330" s="221"/>
      <c r="D330" s="221"/>
      <c r="E330" s="221"/>
      <c r="F330" s="269"/>
      <c r="G330" s="34"/>
      <c r="H330" s="269"/>
      <c r="I330" s="34"/>
      <c r="J330" s="34"/>
    </row>
    <row r="331" spans="1:10" x14ac:dyDescent="0.2">
      <c r="A331" s="34"/>
      <c r="B331" s="221"/>
      <c r="C331" s="221"/>
      <c r="D331" s="221"/>
      <c r="E331" s="221"/>
      <c r="F331" s="269"/>
      <c r="G331" s="34"/>
      <c r="H331" s="269"/>
      <c r="I331" s="34"/>
      <c r="J331" s="34"/>
    </row>
    <row r="332" spans="1:10" x14ac:dyDescent="0.2">
      <c r="A332" s="34"/>
      <c r="B332" s="221"/>
      <c r="C332" s="221"/>
      <c r="D332" s="221"/>
      <c r="E332" s="221"/>
      <c r="F332" s="269"/>
      <c r="G332" s="34"/>
      <c r="H332" s="269"/>
      <c r="I332" s="34"/>
      <c r="J332" s="34"/>
    </row>
    <row r="333" spans="1:10" x14ac:dyDescent="0.2">
      <c r="A333" s="34"/>
      <c r="B333" s="221"/>
      <c r="C333" s="221"/>
      <c r="D333" s="221"/>
      <c r="E333" s="221"/>
      <c r="F333" s="269"/>
      <c r="G333" s="34"/>
      <c r="H333" s="269"/>
      <c r="I333" s="34"/>
      <c r="J333" s="34"/>
    </row>
    <row r="334" spans="1:10" x14ac:dyDescent="0.2">
      <c r="A334" s="34"/>
      <c r="B334" s="221"/>
      <c r="C334" s="221"/>
      <c r="D334" s="221"/>
      <c r="E334" s="221"/>
      <c r="F334" s="269"/>
      <c r="G334" s="34"/>
      <c r="H334" s="269"/>
      <c r="I334" s="34"/>
      <c r="J334" s="34"/>
    </row>
    <row r="335" spans="1:10" x14ac:dyDescent="0.2">
      <c r="A335" s="34"/>
      <c r="B335" s="221"/>
      <c r="C335" s="221"/>
      <c r="D335" s="221"/>
      <c r="E335" s="221"/>
      <c r="F335" s="269"/>
      <c r="G335" s="34"/>
      <c r="H335" s="269"/>
      <c r="I335" s="34"/>
      <c r="J335" s="34"/>
    </row>
    <row r="336" spans="1:10" x14ac:dyDescent="0.2">
      <c r="A336" s="34"/>
      <c r="B336" s="221"/>
      <c r="C336" s="221"/>
      <c r="D336" s="221"/>
      <c r="E336" s="221"/>
      <c r="F336" s="269"/>
      <c r="G336" s="34"/>
      <c r="H336" s="269"/>
      <c r="I336" s="34"/>
      <c r="J336" s="34"/>
    </row>
    <row r="337" spans="1:10" x14ac:dyDescent="0.2">
      <c r="A337" s="34"/>
      <c r="B337" s="221"/>
      <c r="C337" s="221"/>
      <c r="D337" s="221"/>
      <c r="E337" s="221"/>
      <c r="F337" s="269"/>
      <c r="G337" s="34"/>
      <c r="H337" s="269"/>
      <c r="I337" s="34"/>
      <c r="J337" s="34"/>
    </row>
    <row r="338" spans="1:10" x14ac:dyDescent="0.2">
      <c r="A338" s="34"/>
      <c r="B338" s="221"/>
      <c r="C338" s="221"/>
      <c r="D338" s="221"/>
      <c r="E338" s="221"/>
      <c r="F338" s="269"/>
      <c r="G338" s="34"/>
      <c r="H338" s="269"/>
      <c r="I338" s="34"/>
      <c r="J338" s="34"/>
    </row>
    <row r="339" spans="1:10" x14ac:dyDescent="0.2">
      <c r="A339" s="34"/>
      <c r="B339" s="221"/>
      <c r="C339" s="221"/>
      <c r="D339" s="221"/>
      <c r="E339" s="221"/>
      <c r="F339" s="269"/>
      <c r="G339" s="34"/>
      <c r="H339" s="269"/>
      <c r="I339" s="34"/>
      <c r="J339" s="34"/>
    </row>
    <row r="340" spans="1:10" x14ac:dyDescent="0.2">
      <c r="A340" s="34"/>
      <c r="B340" s="221"/>
      <c r="C340" s="221"/>
      <c r="D340" s="221"/>
      <c r="E340" s="221"/>
      <c r="F340" s="269"/>
      <c r="G340" s="34"/>
      <c r="H340" s="269"/>
      <c r="I340" s="34"/>
      <c r="J340" s="34"/>
    </row>
    <row r="341" spans="1:10" x14ac:dyDescent="0.2">
      <c r="A341" s="34"/>
      <c r="B341" s="221"/>
      <c r="C341" s="221"/>
      <c r="D341" s="221"/>
      <c r="E341" s="221"/>
      <c r="F341" s="269"/>
      <c r="G341" s="34"/>
      <c r="H341" s="269"/>
      <c r="I341" s="34"/>
      <c r="J341" s="34"/>
    </row>
    <row r="342" spans="1:10" x14ac:dyDescent="0.2">
      <c r="A342" s="34"/>
      <c r="B342" s="221"/>
      <c r="C342" s="221"/>
      <c r="D342" s="221"/>
      <c r="E342" s="221"/>
      <c r="F342" s="269"/>
      <c r="G342" s="34"/>
      <c r="H342" s="269"/>
      <c r="I342" s="34"/>
      <c r="J342" s="34"/>
    </row>
    <row r="343" spans="1:10" x14ac:dyDescent="0.2">
      <c r="A343" s="34"/>
      <c r="B343" s="221"/>
      <c r="C343" s="221"/>
      <c r="D343" s="221"/>
      <c r="E343" s="221"/>
      <c r="F343" s="269"/>
      <c r="G343" s="34"/>
      <c r="H343" s="269"/>
      <c r="I343" s="34"/>
      <c r="J343" s="34"/>
    </row>
    <row r="344" spans="1:10" x14ac:dyDescent="0.2">
      <c r="A344" s="34"/>
      <c r="B344" s="221"/>
      <c r="C344" s="221"/>
      <c r="D344" s="221"/>
      <c r="E344" s="221"/>
      <c r="F344" s="269"/>
      <c r="G344" s="34"/>
      <c r="H344" s="269"/>
      <c r="I344" s="34"/>
      <c r="J344" s="34"/>
    </row>
    <row r="345" spans="1:10" x14ac:dyDescent="0.2">
      <c r="A345" s="34"/>
      <c r="B345" s="221"/>
      <c r="C345" s="221"/>
      <c r="D345" s="221"/>
      <c r="E345" s="221"/>
      <c r="F345" s="269"/>
      <c r="G345" s="34"/>
      <c r="H345" s="269"/>
      <c r="I345" s="34"/>
      <c r="J345" s="34"/>
    </row>
    <row r="346" spans="1:10" x14ac:dyDescent="0.2">
      <c r="A346" s="34"/>
      <c r="B346" s="221"/>
      <c r="C346" s="221"/>
      <c r="D346" s="221"/>
      <c r="E346" s="221"/>
      <c r="F346" s="269"/>
      <c r="G346" s="34"/>
      <c r="H346" s="269"/>
      <c r="I346" s="34"/>
      <c r="J346" s="34"/>
    </row>
    <row r="347" spans="1:10" x14ac:dyDescent="0.2">
      <c r="A347" s="34"/>
      <c r="B347" s="221"/>
      <c r="C347" s="221"/>
      <c r="D347" s="221"/>
      <c r="E347" s="221"/>
      <c r="F347" s="269"/>
      <c r="G347" s="34"/>
      <c r="H347" s="269"/>
      <c r="I347" s="34"/>
      <c r="J347" s="34"/>
    </row>
    <row r="348" spans="1:10" x14ac:dyDescent="0.2">
      <c r="A348" s="34"/>
      <c r="B348" s="221"/>
      <c r="C348" s="221"/>
      <c r="D348" s="221"/>
      <c r="E348" s="221"/>
      <c r="F348" s="269"/>
      <c r="G348" s="34"/>
      <c r="H348" s="269"/>
      <c r="I348" s="34"/>
      <c r="J348" s="34"/>
    </row>
    <row r="349" spans="1:10" x14ac:dyDescent="0.2">
      <c r="A349" s="34"/>
      <c r="B349" s="221"/>
      <c r="C349" s="221"/>
      <c r="D349" s="221"/>
      <c r="E349" s="221"/>
      <c r="F349" s="269"/>
      <c r="G349" s="34"/>
      <c r="H349" s="269"/>
      <c r="I349" s="34"/>
      <c r="J349" s="34"/>
    </row>
    <row r="350" spans="1:10" x14ac:dyDescent="0.2">
      <c r="A350" s="34"/>
      <c r="B350" s="221"/>
      <c r="C350" s="221"/>
      <c r="D350" s="221"/>
      <c r="E350" s="221"/>
      <c r="F350" s="269"/>
      <c r="G350" s="34"/>
      <c r="H350" s="269"/>
      <c r="I350" s="34"/>
      <c r="J350" s="34"/>
    </row>
    <row r="351" spans="1:10" x14ac:dyDescent="0.2">
      <c r="A351" s="34"/>
      <c r="B351" s="221"/>
      <c r="C351" s="221"/>
      <c r="D351" s="221"/>
      <c r="E351" s="221"/>
      <c r="F351" s="269"/>
      <c r="G351" s="34"/>
      <c r="H351" s="269"/>
      <c r="I351" s="34"/>
      <c r="J351" s="34"/>
    </row>
    <row r="352" spans="1:10" x14ac:dyDescent="0.2">
      <c r="A352" s="34"/>
      <c r="B352" s="221"/>
      <c r="C352" s="221"/>
      <c r="D352" s="221"/>
      <c r="E352" s="221"/>
      <c r="F352" s="269"/>
      <c r="G352" s="34"/>
      <c r="H352" s="269"/>
      <c r="I352" s="34"/>
      <c r="J352" s="34"/>
    </row>
    <row r="353" spans="1:10" x14ac:dyDescent="0.2">
      <c r="A353" s="34"/>
      <c r="B353" s="221"/>
      <c r="C353" s="221"/>
      <c r="D353" s="221"/>
      <c r="E353" s="221"/>
      <c r="F353" s="269"/>
      <c r="G353" s="34"/>
      <c r="H353" s="269"/>
      <c r="I353" s="34"/>
      <c r="J353" s="34"/>
    </row>
    <row r="354" spans="1:10" x14ac:dyDescent="0.2">
      <c r="A354" s="34"/>
      <c r="B354" s="221"/>
      <c r="C354" s="221"/>
      <c r="D354" s="221"/>
      <c r="E354" s="221"/>
      <c r="F354" s="269"/>
      <c r="G354" s="34"/>
      <c r="H354" s="269"/>
      <c r="I354" s="34"/>
      <c r="J354" s="34"/>
    </row>
    <row r="355" spans="1:10" x14ac:dyDescent="0.2">
      <c r="A355" s="34"/>
      <c r="B355" s="221"/>
      <c r="C355" s="221"/>
      <c r="D355" s="221"/>
      <c r="E355" s="221"/>
      <c r="F355" s="269"/>
      <c r="G355" s="34"/>
      <c r="H355" s="269"/>
      <c r="I355" s="34"/>
      <c r="J355" s="34"/>
    </row>
    <row r="356" spans="1:10" x14ac:dyDescent="0.2">
      <c r="A356" s="34"/>
      <c r="B356" s="221"/>
      <c r="C356" s="221"/>
      <c r="D356" s="221"/>
      <c r="E356" s="221"/>
      <c r="F356" s="269"/>
      <c r="G356" s="34"/>
      <c r="H356" s="269"/>
      <c r="I356" s="34"/>
      <c r="J356" s="34"/>
    </row>
    <row r="357" spans="1:10" x14ac:dyDescent="0.2">
      <c r="A357" s="222"/>
      <c r="B357" s="223"/>
      <c r="C357" s="224"/>
      <c r="D357" s="225"/>
      <c r="E357" s="226"/>
      <c r="F357" s="270"/>
      <c r="G357" s="222"/>
      <c r="H357" s="270"/>
      <c r="I357" s="222"/>
      <c r="J357" s="222"/>
    </row>
    <row r="358" spans="1:10" x14ac:dyDescent="0.2">
      <c r="A358" s="294"/>
      <c r="C358" s="359"/>
      <c r="F358" s="293"/>
      <c r="G358" s="294"/>
      <c r="H358" s="293"/>
      <c r="I358" s="294"/>
      <c r="J358" s="294"/>
    </row>
    <row r="359" spans="1:10" x14ac:dyDescent="0.2">
      <c r="A359" s="294"/>
      <c r="C359" s="359"/>
      <c r="F359" s="293"/>
      <c r="G359" s="294"/>
      <c r="H359" s="293"/>
      <c r="I359" s="294"/>
      <c r="J359" s="294"/>
    </row>
    <row r="360" spans="1:10" x14ac:dyDescent="0.2">
      <c r="A360" s="294"/>
      <c r="C360" s="359"/>
      <c r="F360" s="293"/>
      <c r="G360" s="294"/>
      <c r="H360" s="293"/>
      <c r="I360" s="294"/>
      <c r="J360" s="294"/>
    </row>
    <row r="361" spans="1:10" x14ac:dyDescent="0.2">
      <c r="A361" s="294"/>
      <c r="C361" s="359"/>
      <c r="F361" s="293"/>
      <c r="G361" s="294"/>
      <c r="H361" s="293"/>
      <c r="I361" s="294"/>
      <c r="J361" s="294"/>
    </row>
    <row r="362" spans="1:10" x14ac:dyDescent="0.2">
      <c r="A362" s="294"/>
      <c r="C362" s="359"/>
      <c r="F362" s="293"/>
      <c r="G362" s="294"/>
      <c r="H362" s="293"/>
      <c r="I362" s="294"/>
      <c r="J362" s="294"/>
    </row>
    <row r="363" spans="1:10" x14ac:dyDescent="0.2">
      <c r="A363" s="294"/>
      <c r="C363" s="359"/>
      <c r="F363" s="293"/>
      <c r="G363" s="294"/>
      <c r="H363" s="293"/>
      <c r="I363" s="294"/>
      <c r="J363" s="294"/>
    </row>
    <row r="364" spans="1:10" x14ac:dyDescent="0.2">
      <c r="A364" s="294"/>
      <c r="C364" s="359"/>
      <c r="F364" s="293"/>
      <c r="G364" s="294"/>
      <c r="H364" s="293"/>
      <c r="I364" s="294"/>
      <c r="J364" s="294"/>
    </row>
    <row r="365" spans="1:10" x14ac:dyDescent="0.2">
      <c r="A365" s="294"/>
      <c r="C365" s="359"/>
      <c r="F365" s="293"/>
      <c r="G365" s="294"/>
      <c r="H365" s="293"/>
      <c r="I365" s="294"/>
      <c r="J365" s="294"/>
    </row>
    <row r="366" spans="1:10" x14ac:dyDescent="0.2">
      <c r="A366" s="294"/>
      <c r="C366" s="359"/>
      <c r="F366" s="293"/>
      <c r="G366" s="294"/>
      <c r="H366" s="293"/>
      <c r="I366" s="294"/>
      <c r="J366" s="294"/>
    </row>
  </sheetData>
  <autoFilter ref="A2:J153" xr:uid="{48E89EAA-FC86-4CF7-9AE1-7E5700045394}"/>
  <mergeCells count="133">
    <mergeCell ref="A124:A125"/>
    <mergeCell ref="F81:F84"/>
    <mergeCell ref="A77:A84"/>
    <mergeCell ref="F63:F66"/>
    <mergeCell ref="F85:F87"/>
    <mergeCell ref="A56:A57"/>
    <mergeCell ref="A58:A62"/>
    <mergeCell ref="F118:F119"/>
    <mergeCell ref="F111:F112"/>
    <mergeCell ref="A116:A117"/>
    <mergeCell ref="A118:A119"/>
    <mergeCell ref="A120:A121"/>
    <mergeCell ref="B101:B108"/>
    <mergeCell ref="B111:B112"/>
    <mergeCell ref="A107:A108"/>
    <mergeCell ref="A139:A140"/>
    <mergeCell ref="B139:B146"/>
    <mergeCell ref="F109:F110"/>
    <mergeCell ref="F103:F104"/>
    <mergeCell ref="F105:F106"/>
    <mergeCell ref="F107:F108"/>
    <mergeCell ref="A109:A110"/>
    <mergeCell ref="B109:B110"/>
    <mergeCell ref="F143:F144"/>
    <mergeCell ref="F145:F146"/>
    <mergeCell ref="F135:F136"/>
    <mergeCell ref="F137:F138"/>
    <mergeCell ref="F124:F125"/>
    <mergeCell ref="F139:F140"/>
    <mergeCell ref="F141:F142"/>
    <mergeCell ref="F120:F121"/>
    <mergeCell ref="F122:F123"/>
    <mergeCell ref="F126:F128"/>
    <mergeCell ref="F131:F132"/>
    <mergeCell ref="F133:F134"/>
    <mergeCell ref="F114:F115"/>
    <mergeCell ref="F116:F117"/>
    <mergeCell ref="A135:A136"/>
    <mergeCell ref="A133:A134"/>
    <mergeCell ref="F4:F5"/>
    <mergeCell ref="F6:F7"/>
    <mergeCell ref="F73:F76"/>
    <mergeCell ref="F77:F80"/>
    <mergeCell ref="F88:F90"/>
    <mergeCell ref="F91:F92"/>
    <mergeCell ref="A27:A30"/>
    <mergeCell ref="A91:A94"/>
    <mergeCell ref="A8:A11"/>
    <mergeCell ref="A12:A13"/>
    <mergeCell ref="A16:A17"/>
    <mergeCell ref="A18:A19"/>
    <mergeCell ref="F50:F51"/>
    <mergeCell ref="F52:F53"/>
    <mergeCell ref="F54:F55"/>
    <mergeCell ref="F56:F57"/>
    <mergeCell ref="A50:A51"/>
    <mergeCell ref="A41:A42"/>
    <mergeCell ref="A43:A44"/>
    <mergeCell ref="A45:A46"/>
    <mergeCell ref="A47:A48"/>
    <mergeCell ref="A54:A55"/>
    <mergeCell ref="F8:F9"/>
    <mergeCell ref="F10:F11"/>
    <mergeCell ref="F45:F46"/>
    <mergeCell ref="F47:F48"/>
    <mergeCell ref="F35:F36"/>
    <mergeCell ref="F37:F38"/>
    <mergeCell ref="F39:F40"/>
    <mergeCell ref="F41:F42"/>
    <mergeCell ref="F43:F44"/>
    <mergeCell ref="F33:F34"/>
    <mergeCell ref="F18:F19"/>
    <mergeCell ref="F31:F32"/>
    <mergeCell ref="B29:B30"/>
    <mergeCell ref="B31:B32"/>
    <mergeCell ref="B33:B34"/>
    <mergeCell ref="A31:A34"/>
    <mergeCell ref="B35:B36"/>
    <mergeCell ref="F29:F30"/>
    <mergeCell ref="F27:F28"/>
    <mergeCell ref="A14:A15"/>
    <mergeCell ref="B8:B19"/>
    <mergeCell ref="B27:B28"/>
    <mergeCell ref="F12:F13"/>
    <mergeCell ref="F16:F17"/>
    <mergeCell ref="B147:D147"/>
    <mergeCell ref="A24:A25"/>
    <mergeCell ref="F24:F25"/>
    <mergeCell ref="A20:A21"/>
    <mergeCell ref="B20:B25"/>
    <mergeCell ref="F20:F21"/>
    <mergeCell ref="A22:A23"/>
    <mergeCell ref="F22:F23"/>
    <mergeCell ref="A141:A142"/>
    <mergeCell ref="A143:A144"/>
    <mergeCell ref="A145:A146"/>
    <mergeCell ref="A99:A100"/>
    <mergeCell ref="B114:B123"/>
    <mergeCell ref="A97:A98"/>
    <mergeCell ref="A137:A138"/>
    <mergeCell ref="A122:A123"/>
    <mergeCell ref="A126:A128"/>
    <mergeCell ref="A131:A132"/>
    <mergeCell ref="A101:A102"/>
    <mergeCell ref="B52:B100"/>
    <mergeCell ref="A85:A87"/>
    <mergeCell ref="A63:A69"/>
    <mergeCell ref="A103:A104"/>
    <mergeCell ref="A105:A106"/>
    <mergeCell ref="A4:A7"/>
    <mergeCell ref="A114:A115"/>
    <mergeCell ref="E105:E106"/>
    <mergeCell ref="F93:F94"/>
    <mergeCell ref="F95:F96"/>
    <mergeCell ref="F97:F98"/>
    <mergeCell ref="F99:F100"/>
    <mergeCell ref="F101:F102"/>
    <mergeCell ref="F58:F59"/>
    <mergeCell ref="F60:F62"/>
    <mergeCell ref="F67:F69"/>
    <mergeCell ref="F70:F72"/>
    <mergeCell ref="C54:C55"/>
    <mergeCell ref="D54:D55"/>
    <mergeCell ref="E54:E55"/>
    <mergeCell ref="A35:A36"/>
    <mergeCell ref="A52:A53"/>
    <mergeCell ref="B41:B48"/>
    <mergeCell ref="B50:B51"/>
    <mergeCell ref="A88:A90"/>
    <mergeCell ref="A95:A96"/>
    <mergeCell ref="A70:A76"/>
    <mergeCell ref="A37:A40"/>
    <mergeCell ref="A111:A112"/>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54E2A-E814-40A4-A4D6-3BDDC6D98596}">
  <dimension ref="A1:T33"/>
  <sheetViews>
    <sheetView showGridLines="0" tabSelected="1" showWhiteSpace="0" zoomScaleNormal="100" workbookViewId="0">
      <selection activeCell="A5" sqref="A5"/>
    </sheetView>
  </sheetViews>
  <sheetFormatPr defaultColWidth="12.7109375" defaultRowHeight="14.25" x14ac:dyDescent="0.2"/>
  <cols>
    <col min="1" max="5" width="12.7109375" style="587"/>
    <col min="6" max="6" width="14" style="587" customWidth="1"/>
    <col min="7" max="7" width="13.85546875" style="587" customWidth="1"/>
    <col min="8" max="16384" width="12.7109375" style="587"/>
  </cols>
  <sheetData>
    <row r="1" spans="1:20" ht="45" x14ac:dyDescent="0.2">
      <c r="A1" s="586" t="s">
        <v>1265</v>
      </c>
    </row>
    <row r="2" spans="1:20" ht="26.25" x14ac:dyDescent="0.2">
      <c r="A2" s="588" t="s">
        <v>1293</v>
      </c>
    </row>
    <row r="3" spans="1:20" ht="18.75" x14ac:dyDescent="0.2">
      <c r="A3" s="589" t="s">
        <v>1291</v>
      </c>
    </row>
    <row r="4" spans="1:20" ht="18.75" x14ac:dyDescent="0.2">
      <c r="A4" s="589" t="s">
        <v>1266</v>
      </c>
    </row>
    <row r="5" spans="1:20" ht="18.75" x14ac:dyDescent="0.2">
      <c r="A5" s="589" t="s">
        <v>1296</v>
      </c>
    </row>
    <row r="6" spans="1:20" ht="18.75" x14ac:dyDescent="0.2">
      <c r="A6" s="589" t="s">
        <v>1267</v>
      </c>
    </row>
    <row r="7" spans="1:20" ht="18.75" x14ac:dyDescent="0.2">
      <c r="A7" s="589"/>
    </row>
    <row r="8" spans="1:20" ht="15.95" customHeight="1" thickBot="1" x14ac:dyDescent="0.25">
      <c r="F8" s="590"/>
      <c r="G8" s="590"/>
      <c r="H8" s="590"/>
      <c r="I8" s="590"/>
      <c r="J8" s="590"/>
      <c r="K8" s="590"/>
      <c r="L8" s="590"/>
      <c r="M8" s="590"/>
    </row>
    <row r="9" spans="1:20" ht="18.75" customHeight="1" x14ac:dyDescent="0.2">
      <c r="A9" s="589"/>
      <c r="F9" s="672" t="s">
        <v>1268</v>
      </c>
      <c r="G9" s="689"/>
      <c r="H9" s="689"/>
      <c r="I9" s="689"/>
      <c r="J9" s="690" t="s">
        <v>1269</v>
      </c>
      <c r="K9" s="690"/>
      <c r="L9" s="672" t="s">
        <v>1270</v>
      </c>
      <c r="M9" s="672"/>
      <c r="O9" s="591" t="s">
        <v>1271</v>
      </c>
      <c r="P9" s="592"/>
      <c r="Q9" s="592"/>
      <c r="R9" s="592"/>
      <c r="S9" s="592"/>
      <c r="T9" s="593"/>
    </row>
    <row r="10" spans="1:20" ht="23.25" customHeight="1" x14ac:dyDescent="0.2">
      <c r="F10" s="688" t="s">
        <v>1292</v>
      </c>
      <c r="G10" s="688"/>
      <c r="H10" s="688"/>
      <c r="I10" s="688"/>
      <c r="J10" s="691">
        <v>44013</v>
      </c>
      <c r="K10" s="692"/>
      <c r="L10" s="693" t="s">
        <v>1272</v>
      </c>
      <c r="M10" s="694"/>
      <c r="O10" s="676" t="s">
        <v>1273</v>
      </c>
      <c r="P10" s="677"/>
      <c r="Q10" s="677"/>
      <c r="R10" s="677"/>
      <c r="S10" s="677"/>
      <c r="T10" s="678"/>
    </row>
    <row r="11" spans="1:20" ht="15.95" customHeight="1" x14ac:dyDescent="0.2">
      <c r="F11" s="672" t="s">
        <v>1274</v>
      </c>
      <c r="G11" s="672"/>
      <c r="H11" s="672"/>
      <c r="I11" s="672"/>
      <c r="J11" s="672"/>
      <c r="K11" s="672"/>
      <c r="L11" s="672"/>
      <c r="M11" s="672"/>
      <c r="O11" s="679"/>
      <c r="P11" s="677"/>
      <c r="Q11" s="677"/>
      <c r="R11" s="677"/>
      <c r="S11" s="677"/>
      <c r="T11" s="678"/>
    </row>
    <row r="12" spans="1:20" ht="15.95" customHeight="1" x14ac:dyDescent="0.2">
      <c r="F12" s="683" t="s">
        <v>1289</v>
      </c>
      <c r="G12" s="684"/>
      <c r="H12" s="684"/>
      <c r="I12" s="684"/>
      <c r="J12" s="684"/>
      <c r="K12" s="684"/>
      <c r="L12" s="684"/>
      <c r="M12" s="685"/>
      <c r="O12" s="679"/>
      <c r="P12" s="677"/>
      <c r="Q12" s="677"/>
      <c r="R12" s="677"/>
      <c r="S12" s="677"/>
      <c r="T12" s="678"/>
    </row>
    <row r="13" spans="1:20" ht="27.75" customHeight="1" x14ac:dyDescent="0.2">
      <c r="F13" s="686"/>
      <c r="G13" s="677"/>
      <c r="H13" s="677"/>
      <c r="I13" s="677"/>
      <c r="J13" s="677"/>
      <c r="K13" s="677"/>
      <c r="L13" s="677"/>
      <c r="M13" s="687"/>
      <c r="O13" s="679"/>
      <c r="P13" s="677"/>
      <c r="Q13" s="677"/>
      <c r="R13" s="677"/>
      <c r="S13" s="677"/>
      <c r="T13" s="678"/>
    </row>
    <row r="14" spans="1:20" s="594" customFormat="1" ht="18.600000000000001" customHeight="1" x14ac:dyDescent="0.25">
      <c r="F14" s="672" t="s">
        <v>1275</v>
      </c>
      <c r="G14" s="672"/>
      <c r="H14" s="672"/>
      <c r="I14" s="672"/>
      <c r="J14" s="672"/>
      <c r="K14" s="672"/>
      <c r="L14" s="672"/>
      <c r="M14" s="672"/>
      <c r="O14" s="679"/>
      <c r="P14" s="677"/>
      <c r="Q14" s="677"/>
      <c r="R14" s="677"/>
      <c r="S14" s="677"/>
      <c r="T14" s="678"/>
    </row>
    <row r="15" spans="1:20" ht="18.600000000000001" customHeight="1" x14ac:dyDescent="0.2">
      <c r="F15" s="688" t="s">
        <v>1290</v>
      </c>
      <c r="G15" s="688"/>
      <c r="H15" s="688"/>
      <c r="I15" s="688"/>
      <c r="J15" s="688"/>
      <c r="K15" s="688"/>
      <c r="L15" s="688"/>
      <c r="M15" s="688"/>
      <c r="O15" s="679"/>
      <c r="P15" s="677"/>
      <c r="Q15" s="677"/>
      <c r="R15" s="677"/>
      <c r="S15" s="677"/>
      <c r="T15" s="678"/>
    </row>
    <row r="16" spans="1:20" ht="18.600000000000001" customHeight="1" x14ac:dyDescent="0.2">
      <c r="F16" s="672" t="s">
        <v>1276</v>
      </c>
      <c r="G16" s="672"/>
      <c r="H16" s="672"/>
      <c r="I16" s="672"/>
      <c r="J16" s="672"/>
      <c r="K16" s="672"/>
      <c r="L16" s="672"/>
      <c r="M16" s="672"/>
      <c r="O16" s="679"/>
      <c r="P16" s="677"/>
      <c r="Q16" s="677"/>
      <c r="R16" s="677"/>
      <c r="S16" s="677"/>
      <c r="T16" s="678"/>
    </row>
    <row r="17" spans="1:20" ht="20.25" customHeight="1" thickBot="1" x14ac:dyDescent="0.25">
      <c r="F17" s="673" t="s">
        <v>1277</v>
      </c>
      <c r="G17" s="673"/>
      <c r="H17" s="673"/>
      <c r="I17" s="673"/>
      <c r="J17" s="673"/>
      <c r="K17" s="673"/>
      <c r="L17" s="673"/>
      <c r="M17" s="673"/>
      <c r="O17" s="680"/>
      <c r="P17" s="681"/>
      <c r="Q17" s="681"/>
      <c r="R17" s="681"/>
      <c r="S17" s="681"/>
      <c r="T17" s="682"/>
    </row>
    <row r="18" spans="1:20" ht="18.600000000000001" customHeight="1" x14ac:dyDescent="0.2">
      <c r="F18" s="672" t="s">
        <v>1278</v>
      </c>
      <c r="G18" s="672"/>
      <c r="H18" s="672"/>
      <c r="I18" s="672"/>
      <c r="J18" s="672"/>
      <c r="K18" s="672"/>
      <c r="L18" s="672"/>
      <c r="M18" s="672"/>
    </row>
    <row r="19" spans="1:20" ht="18.600000000000001" customHeight="1" x14ac:dyDescent="0.2">
      <c r="F19" s="673" t="s">
        <v>1279</v>
      </c>
      <c r="G19" s="673"/>
      <c r="H19" s="673"/>
      <c r="I19" s="673"/>
      <c r="J19" s="673"/>
      <c r="K19" s="673"/>
      <c r="L19" s="673"/>
      <c r="M19" s="673"/>
    </row>
    <row r="20" spans="1:20" ht="18.600000000000001" customHeight="1" x14ac:dyDescent="0.2">
      <c r="F20" s="672" t="s">
        <v>1280</v>
      </c>
      <c r="G20" s="672"/>
      <c r="H20" s="672"/>
      <c r="I20" s="672"/>
      <c r="J20" s="672" t="s">
        <v>1281</v>
      </c>
      <c r="K20" s="672"/>
      <c r="L20" s="672"/>
      <c r="M20" s="672"/>
    </row>
    <row r="21" spans="1:20" ht="18.600000000000001" customHeight="1" x14ac:dyDescent="0.2">
      <c r="F21" s="674" t="s">
        <v>1282</v>
      </c>
      <c r="G21" s="674"/>
      <c r="H21" s="674"/>
      <c r="I21" s="674"/>
      <c r="J21" s="675" t="s">
        <v>1209</v>
      </c>
      <c r="K21" s="675"/>
      <c r="L21" s="675"/>
      <c r="M21" s="675"/>
    </row>
    <row r="22" spans="1:20" ht="12.75" customHeight="1" x14ac:dyDescent="0.2">
      <c r="F22" s="674"/>
      <c r="G22" s="674"/>
      <c r="H22" s="674"/>
      <c r="I22" s="674"/>
      <c r="J22" s="675"/>
      <c r="K22" s="675"/>
      <c r="L22" s="675"/>
      <c r="M22" s="675"/>
    </row>
    <row r="23" spans="1:20" ht="18.600000000000001" customHeight="1" x14ac:dyDescent="0.2">
      <c r="O23" s="595"/>
      <c r="P23" s="595"/>
      <c r="Q23" s="595"/>
      <c r="R23" s="595"/>
      <c r="S23" s="595"/>
      <c r="T23" s="595"/>
    </row>
    <row r="24" spans="1:20" ht="27.4" customHeight="1" x14ac:dyDescent="0.2">
      <c r="F24" s="596" t="s">
        <v>1283</v>
      </c>
      <c r="O24" s="668"/>
      <c r="P24" s="668"/>
      <c r="Q24" s="668"/>
      <c r="R24" s="668"/>
      <c r="S24" s="668"/>
      <c r="T24" s="668"/>
    </row>
    <row r="25" spans="1:20" ht="18.600000000000001" customHeight="1" x14ac:dyDescent="0.2">
      <c r="F25" s="669" t="s">
        <v>1284</v>
      </c>
      <c r="G25" s="669"/>
      <c r="H25" s="669"/>
      <c r="I25" s="669"/>
      <c r="J25" s="669"/>
      <c r="K25" s="669"/>
      <c r="L25" s="669"/>
      <c r="M25" s="669"/>
    </row>
    <row r="26" spans="1:20" ht="18.600000000000001" customHeight="1" x14ac:dyDescent="0.2">
      <c r="F26" s="669"/>
      <c r="G26" s="669"/>
      <c r="H26" s="669"/>
      <c r="I26" s="669"/>
      <c r="J26" s="669"/>
      <c r="K26" s="669"/>
      <c r="L26" s="669"/>
      <c r="M26" s="669"/>
    </row>
    <row r="27" spans="1:20" ht="18.600000000000001" customHeight="1" x14ac:dyDescent="0.2">
      <c r="F27" s="669"/>
      <c r="G27" s="669"/>
      <c r="H27" s="669"/>
      <c r="I27" s="669"/>
      <c r="J27" s="669"/>
      <c r="K27" s="669"/>
      <c r="L27" s="669"/>
      <c r="M27" s="669"/>
    </row>
    <row r="28" spans="1:20" ht="14.25" customHeight="1" x14ac:dyDescent="0.2">
      <c r="F28" s="596" t="s">
        <v>1285</v>
      </c>
    </row>
    <row r="29" spans="1:20" ht="11.25" customHeight="1" x14ac:dyDescent="0.2">
      <c r="A29" s="597" t="s">
        <v>1286</v>
      </c>
      <c r="F29" s="670" t="s">
        <v>1287</v>
      </c>
      <c r="G29" s="670"/>
      <c r="H29" s="670"/>
      <c r="I29" s="670"/>
      <c r="J29" s="670"/>
      <c r="K29" s="670"/>
      <c r="L29" s="670"/>
      <c r="M29" s="670"/>
    </row>
    <row r="30" spans="1:20" x14ac:dyDescent="0.2">
      <c r="A30" s="598"/>
      <c r="F30" s="670"/>
      <c r="G30" s="670"/>
      <c r="H30" s="670"/>
      <c r="I30" s="670"/>
      <c r="J30" s="670"/>
      <c r="K30" s="670"/>
      <c r="L30" s="670"/>
      <c r="M30" s="670"/>
    </row>
    <row r="31" spans="1:20" ht="14.45" customHeight="1" x14ac:dyDescent="0.2">
      <c r="F31" s="671" t="s">
        <v>1288</v>
      </c>
      <c r="G31" s="671"/>
      <c r="H31" s="671"/>
      <c r="I31" s="671"/>
      <c r="J31" s="671"/>
      <c r="K31" s="671"/>
      <c r="L31" s="671"/>
      <c r="M31" s="671"/>
    </row>
    <row r="32" spans="1:20" x14ac:dyDescent="0.2">
      <c r="F32" s="671"/>
      <c r="G32" s="671"/>
      <c r="H32" s="671"/>
      <c r="I32" s="671"/>
      <c r="J32" s="671"/>
      <c r="K32" s="671"/>
      <c r="L32" s="671"/>
      <c r="M32" s="671"/>
    </row>
    <row r="33" spans="6:6" x14ac:dyDescent="0.2">
      <c r="F33" s="599"/>
    </row>
  </sheetData>
  <sheetProtection formatColumns="0" formatRows="0"/>
  <mergeCells count="23">
    <mergeCell ref="F9:I9"/>
    <mergeCell ref="J9:K9"/>
    <mergeCell ref="L9:M9"/>
    <mergeCell ref="F10:I10"/>
    <mergeCell ref="J10:K10"/>
    <mergeCell ref="L10:M10"/>
    <mergeCell ref="O10:T17"/>
    <mergeCell ref="F11:M11"/>
    <mergeCell ref="F12:M13"/>
    <mergeCell ref="F14:M14"/>
    <mergeCell ref="F15:M15"/>
    <mergeCell ref="F16:M16"/>
    <mergeCell ref="F17:M17"/>
    <mergeCell ref="O24:T24"/>
    <mergeCell ref="F25:M27"/>
    <mergeCell ref="F29:M30"/>
    <mergeCell ref="F31:M32"/>
    <mergeCell ref="F18:M18"/>
    <mergeCell ref="F19:M19"/>
    <mergeCell ref="F20:I20"/>
    <mergeCell ref="J20:M20"/>
    <mergeCell ref="F21:I22"/>
    <mergeCell ref="J21:M22"/>
  </mergeCells>
  <pageMargins left="0.7" right="0.7"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32AF2-2C3A-49AE-8CFE-C38EA46B8850}">
  <sheetPr>
    <tabColor rgb="FF00B050"/>
  </sheetPr>
  <dimension ref="A34:A35"/>
  <sheetViews>
    <sheetView showGridLines="0" zoomScale="110" zoomScaleNormal="110" workbookViewId="0"/>
  </sheetViews>
  <sheetFormatPr defaultColWidth="8.7109375" defaultRowHeight="14.25" x14ac:dyDescent="0.2"/>
  <cols>
    <col min="1" max="11" width="8.7109375" style="574"/>
    <col min="12" max="12" width="13.42578125" style="574" customWidth="1"/>
    <col min="13" max="16384" width="8.7109375" style="574"/>
  </cols>
  <sheetData>
    <row r="34" ht="105.75" customHeight="1" x14ac:dyDescent="0.2"/>
    <row r="35" ht="41.25" customHeight="1" x14ac:dyDescent="0.2"/>
  </sheetData>
  <sheetProtection sheet="1" objects="1" scenarios="1" formatColumns="0" formatRows="0"/>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70DB6-B5E8-4D93-9EC8-7AFDE0F91DF7}">
  <sheetPr codeName="Sheet6"/>
  <dimension ref="A2:B5"/>
  <sheetViews>
    <sheetView workbookViewId="0">
      <selection activeCell="B9" sqref="B9"/>
    </sheetView>
  </sheetViews>
  <sheetFormatPr defaultRowHeight="15" x14ac:dyDescent="0.25"/>
  <cols>
    <col min="1" max="1" width="22" customWidth="1"/>
    <col min="2" max="2" width="24" customWidth="1"/>
    <col min="3" max="3" width="14.42578125" customWidth="1"/>
  </cols>
  <sheetData>
    <row r="2" spans="1:2" x14ac:dyDescent="0.25">
      <c r="A2" t="s">
        <v>300</v>
      </c>
    </row>
    <row r="3" spans="1:2" x14ac:dyDescent="0.25">
      <c r="A3" t="s">
        <v>301</v>
      </c>
      <c r="B3" t="s">
        <v>302</v>
      </c>
    </row>
    <row r="4" spans="1:2" x14ac:dyDescent="0.25">
      <c r="A4" t="s">
        <v>303</v>
      </c>
    </row>
    <row r="5" spans="1:2" x14ac:dyDescent="0.25">
      <c r="A5" t="s">
        <v>304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6135E-A286-4BDB-AFE7-4D76A1CEF604}">
  <sheetPr codeName="Sheet7"/>
  <dimension ref="A2:K112"/>
  <sheetViews>
    <sheetView zoomScale="68" zoomScaleNormal="68" workbookViewId="0">
      <pane xSplit="1" ySplit="2" topLeftCell="G5" activePane="bottomRight" state="frozen"/>
      <selection pane="topRight" activeCell="B1" sqref="B1"/>
      <selection pane="bottomLeft" activeCell="A3" sqref="A3"/>
      <selection pane="bottomRight" activeCell="G7" sqref="G7"/>
    </sheetView>
  </sheetViews>
  <sheetFormatPr defaultColWidth="9.140625" defaultRowHeight="15" x14ac:dyDescent="0.25"/>
  <cols>
    <col min="1" max="1" width="8.7109375" hidden="1" customWidth="1"/>
    <col min="2" max="2" width="18.5703125" customWidth="1"/>
    <col min="3" max="3" width="22.5703125" customWidth="1"/>
    <col min="4" max="4" width="31.42578125" customWidth="1"/>
    <col min="5" max="5" width="30.7109375" customWidth="1"/>
    <col min="6" max="6" width="50.42578125" customWidth="1"/>
    <col min="7" max="7" width="40.7109375" customWidth="1"/>
    <col min="8" max="8" width="11.7109375" customWidth="1"/>
    <col min="9" max="9" width="16.5703125" customWidth="1"/>
    <col min="10" max="10" width="66.140625" customWidth="1"/>
    <col min="11" max="11" width="78" customWidth="1"/>
    <col min="12" max="16384" width="9.140625" style="130"/>
  </cols>
  <sheetData>
    <row r="2" spans="1:11" ht="47.25" x14ac:dyDescent="0.25">
      <c r="B2" s="282" t="s">
        <v>305</v>
      </c>
      <c r="C2" s="82" t="s">
        <v>306</v>
      </c>
      <c r="D2" s="282" t="s">
        <v>307</v>
      </c>
      <c r="E2" s="82" t="s">
        <v>9</v>
      </c>
      <c r="F2" s="282" t="s">
        <v>308</v>
      </c>
      <c r="G2" s="82" t="s">
        <v>10</v>
      </c>
      <c r="H2" s="282" t="s">
        <v>11</v>
      </c>
      <c r="I2" s="282" t="s">
        <v>12</v>
      </c>
      <c r="J2" s="82" t="s">
        <v>13</v>
      </c>
      <c r="K2" s="82" t="s">
        <v>14</v>
      </c>
    </row>
    <row r="3" spans="1:11" ht="19.5" customHeight="1" x14ac:dyDescent="0.25">
      <c r="A3" s="79"/>
      <c r="B3" s="83" t="s">
        <v>309</v>
      </c>
      <c r="C3" s="80"/>
      <c r="D3" s="80"/>
      <c r="E3" s="80"/>
      <c r="F3" s="81"/>
      <c r="G3" s="80"/>
      <c r="H3" s="80"/>
      <c r="I3" s="80"/>
      <c r="J3" s="80"/>
      <c r="K3" s="80"/>
    </row>
    <row r="4" spans="1:11" ht="83.25" customHeight="1" x14ac:dyDescent="0.25">
      <c r="A4" s="79"/>
      <c r="B4" s="74"/>
      <c r="C4" s="74" t="s">
        <v>310</v>
      </c>
      <c r="D4" s="74" t="s">
        <v>311</v>
      </c>
      <c r="E4" s="74" t="s">
        <v>312</v>
      </c>
      <c r="F4" s="74" t="s">
        <v>15</v>
      </c>
      <c r="G4" s="405" t="s">
        <v>313</v>
      </c>
      <c r="H4" s="405" t="s">
        <v>61</v>
      </c>
      <c r="I4" s="405"/>
      <c r="J4" s="91" t="s">
        <v>314</v>
      </c>
      <c r="K4" s="74"/>
    </row>
    <row r="5" spans="1:11" ht="83.25" customHeight="1" x14ac:dyDescent="0.25">
      <c r="A5" s="79"/>
      <c r="B5" s="74"/>
      <c r="C5" s="74" t="s">
        <v>310</v>
      </c>
      <c r="D5" s="74" t="s">
        <v>311</v>
      </c>
      <c r="E5" s="74" t="s">
        <v>312</v>
      </c>
      <c r="F5" s="74" t="s">
        <v>15</v>
      </c>
      <c r="G5" s="405" t="s">
        <v>313</v>
      </c>
      <c r="H5" s="405" t="s">
        <v>39</v>
      </c>
      <c r="I5" s="405"/>
      <c r="J5" s="91" t="s">
        <v>315</v>
      </c>
      <c r="K5" s="74"/>
    </row>
    <row r="6" spans="1:11" s="79" customFormat="1" ht="15.75" x14ac:dyDescent="0.25">
      <c r="B6" s="71" t="s">
        <v>316</v>
      </c>
      <c r="C6" s="72"/>
      <c r="D6" s="56"/>
      <c r="E6" s="56"/>
      <c r="F6" s="56"/>
      <c r="G6" s="56"/>
      <c r="H6" s="56"/>
      <c r="I6" s="56"/>
      <c r="J6" s="56"/>
      <c r="K6" s="9"/>
    </row>
    <row r="7" spans="1:11" s="79" customFormat="1" ht="38.25" x14ac:dyDescent="0.25">
      <c r="B7" s="76"/>
      <c r="C7" s="76" t="s">
        <v>317</v>
      </c>
      <c r="D7" s="74" t="s">
        <v>311</v>
      </c>
      <c r="E7" s="76"/>
      <c r="F7" s="74" t="s">
        <v>15</v>
      </c>
      <c r="G7" s="62" t="s">
        <v>318</v>
      </c>
      <c r="H7" s="62"/>
      <c r="I7" s="92"/>
      <c r="J7" s="92" t="s">
        <v>319</v>
      </c>
      <c r="K7" s="74"/>
    </row>
    <row r="8" spans="1:11" s="131" customFormat="1" ht="51" x14ac:dyDescent="0.25">
      <c r="A8" s="79"/>
      <c r="B8" s="75"/>
      <c r="C8" s="76" t="s">
        <v>317</v>
      </c>
      <c r="D8" s="74" t="s">
        <v>311</v>
      </c>
      <c r="E8" s="76"/>
      <c r="F8" s="74" t="s">
        <v>15</v>
      </c>
      <c r="G8" s="92" t="s">
        <v>320</v>
      </c>
      <c r="H8" s="92"/>
      <c r="I8" s="92"/>
      <c r="J8" s="92" t="s">
        <v>321</v>
      </c>
      <c r="K8" s="76"/>
    </row>
    <row r="9" spans="1:11" s="132" customFormat="1" ht="72" customHeight="1" x14ac:dyDescent="0.25">
      <c r="A9" s="113">
        <v>1</v>
      </c>
      <c r="B9" s="125" t="s">
        <v>322</v>
      </c>
      <c r="C9" s="113" t="s">
        <v>98</v>
      </c>
      <c r="D9" s="113" t="s">
        <v>20</v>
      </c>
      <c r="E9" s="116" t="s">
        <v>323</v>
      </c>
      <c r="F9" s="126" t="s">
        <v>23</v>
      </c>
      <c r="G9" s="127" t="s">
        <v>324</v>
      </c>
      <c r="H9" s="113" t="s">
        <v>61</v>
      </c>
      <c r="I9" s="113" t="s">
        <v>23</v>
      </c>
      <c r="J9" s="128" t="s">
        <v>325</v>
      </c>
      <c r="K9" s="113"/>
    </row>
    <row r="10" spans="1:11" s="132" customFormat="1" ht="72" customHeight="1" x14ac:dyDescent="0.25">
      <c r="A10" s="113">
        <v>1</v>
      </c>
      <c r="B10" s="125" t="s">
        <v>322</v>
      </c>
      <c r="C10" s="113" t="s">
        <v>98</v>
      </c>
      <c r="D10" s="113" t="s">
        <v>23</v>
      </c>
      <c r="E10" s="116" t="s">
        <v>323</v>
      </c>
      <c r="F10" s="126" t="s">
        <v>23</v>
      </c>
      <c r="G10" s="127" t="s">
        <v>324</v>
      </c>
      <c r="H10" s="113" t="s">
        <v>39</v>
      </c>
      <c r="I10" s="113" t="s">
        <v>23</v>
      </c>
      <c r="J10" s="128" t="s">
        <v>326</v>
      </c>
      <c r="K10" s="113"/>
    </row>
    <row r="11" spans="1:11" s="79" customFormat="1" ht="15.75" x14ac:dyDescent="0.25">
      <c r="B11" s="6" t="s">
        <v>327</v>
      </c>
      <c r="C11" s="10"/>
      <c r="D11" s="9"/>
      <c r="E11" s="9"/>
      <c r="F11" s="9"/>
      <c r="G11" s="9"/>
      <c r="H11" s="9"/>
      <c r="I11" s="9"/>
      <c r="J11" s="9"/>
      <c r="K11" s="9"/>
    </row>
    <row r="12" spans="1:11" s="79" customFormat="1" ht="63.75" x14ac:dyDescent="0.25">
      <c r="B12" s="77"/>
      <c r="C12" s="77" t="s">
        <v>328</v>
      </c>
      <c r="D12" s="77" t="s">
        <v>329</v>
      </c>
      <c r="E12" s="77" t="s">
        <v>330</v>
      </c>
      <c r="F12" s="77"/>
      <c r="G12" s="77" t="s">
        <v>331</v>
      </c>
      <c r="H12" s="77" t="s">
        <v>61</v>
      </c>
      <c r="I12" s="77" t="s">
        <v>20</v>
      </c>
      <c r="J12" s="77" t="s">
        <v>332</v>
      </c>
      <c r="K12" s="77"/>
    </row>
    <row r="13" spans="1:11" s="79" customFormat="1" ht="63.75" x14ac:dyDescent="0.25">
      <c r="B13" s="77"/>
      <c r="C13" s="77" t="s">
        <v>328</v>
      </c>
      <c r="D13" s="77" t="s">
        <v>329</v>
      </c>
      <c r="E13" s="77" t="s">
        <v>330</v>
      </c>
      <c r="F13" s="77"/>
      <c r="G13" s="77" t="s">
        <v>331</v>
      </c>
      <c r="H13" s="106" t="s">
        <v>333</v>
      </c>
      <c r="I13" s="106" t="s">
        <v>334</v>
      </c>
      <c r="J13" s="106" t="s">
        <v>335</v>
      </c>
      <c r="K13" s="77"/>
    </row>
    <row r="14" spans="1:11" s="79" customFormat="1" ht="51" x14ac:dyDescent="0.25">
      <c r="B14" s="77"/>
      <c r="C14" s="77" t="s">
        <v>328</v>
      </c>
      <c r="D14" s="77" t="s">
        <v>329</v>
      </c>
      <c r="E14" s="77" t="s">
        <v>336</v>
      </c>
      <c r="F14" s="77"/>
      <c r="G14" s="158" t="s">
        <v>337</v>
      </c>
      <c r="H14" s="161" t="s">
        <v>61</v>
      </c>
      <c r="I14" s="161"/>
      <c r="J14" s="161" t="s">
        <v>338</v>
      </c>
      <c r="K14" s="159"/>
    </row>
    <row r="15" spans="1:11" s="79" customFormat="1" ht="51" x14ac:dyDescent="0.25">
      <c r="B15" s="77"/>
      <c r="C15" s="77" t="s">
        <v>328</v>
      </c>
      <c r="D15" s="77" t="s">
        <v>329</v>
      </c>
      <c r="E15" s="77" t="s">
        <v>336</v>
      </c>
      <c r="F15" s="77"/>
      <c r="G15" s="158" t="s">
        <v>339</v>
      </c>
      <c r="H15" s="160" t="s">
        <v>95</v>
      </c>
      <c r="I15" s="160" t="s">
        <v>20</v>
      </c>
      <c r="J15" s="160" t="s">
        <v>340</v>
      </c>
      <c r="K15" s="77"/>
    </row>
    <row r="16" spans="1:11" s="79" customFormat="1" ht="51" x14ac:dyDescent="0.25">
      <c r="B16" s="77"/>
      <c r="C16" s="77" t="s">
        <v>328</v>
      </c>
      <c r="D16" s="77" t="s">
        <v>329</v>
      </c>
      <c r="E16" s="158" t="s">
        <v>341</v>
      </c>
      <c r="F16" s="160"/>
      <c r="G16" s="160" t="s">
        <v>115</v>
      </c>
      <c r="H16" s="160" t="s">
        <v>61</v>
      </c>
      <c r="I16" s="77" t="s">
        <v>23</v>
      </c>
      <c r="J16" s="77" t="s">
        <v>116</v>
      </c>
      <c r="K16" s="77"/>
    </row>
    <row r="17" spans="1:11" ht="51" x14ac:dyDescent="0.25">
      <c r="A17" s="77"/>
      <c r="B17" s="77"/>
      <c r="C17" s="77" t="s">
        <v>328</v>
      </c>
      <c r="D17" s="77" t="s">
        <v>329</v>
      </c>
      <c r="E17" s="158" t="s">
        <v>341</v>
      </c>
      <c r="F17" s="77"/>
      <c r="G17" s="160" t="s">
        <v>115</v>
      </c>
      <c r="H17" s="77" t="s">
        <v>39</v>
      </c>
      <c r="I17" s="77" t="s">
        <v>23</v>
      </c>
      <c r="J17" s="77" t="s">
        <v>118</v>
      </c>
      <c r="K17" s="77"/>
    </row>
    <row r="18" spans="1:11" ht="36" customHeight="1" x14ac:dyDescent="0.25">
      <c r="A18" s="170"/>
      <c r="B18" s="168"/>
      <c r="C18" s="168" t="s">
        <v>342</v>
      </c>
      <c r="D18" s="168" t="s">
        <v>311</v>
      </c>
      <c r="E18" s="171" t="s">
        <v>343</v>
      </c>
      <c r="F18" s="168"/>
      <c r="G18" s="172" t="s">
        <v>123</v>
      </c>
      <c r="H18" s="168" t="s">
        <v>33</v>
      </c>
      <c r="I18" s="168" t="s">
        <v>23</v>
      </c>
      <c r="J18" s="168" t="s">
        <v>338</v>
      </c>
      <c r="K18" s="170"/>
    </row>
    <row r="19" spans="1:11" ht="44.25" customHeight="1" x14ac:dyDescent="0.25">
      <c r="A19" s="170"/>
      <c r="B19" s="168"/>
      <c r="C19" s="168" t="s">
        <v>342</v>
      </c>
      <c r="D19" s="168" t="s">
        <v>311</v>
      </c>
      <c r="E19" s="171" t="s">
        <v>343</v>
      </c>
      <c r="F19" s="168"/>
      <c r="G19" s="172" t="s">
        <v>123</v>
      </c>
      <c r="H19" s="168" t="s">
        <v>39</v>
      </c>
      <c r="I19" s="168" t="s">
        <v>137</v>
      </c>
      <c r="J19" s="169" t="s">
        <v>344</v>
      </c>
      <c r="K19" s="170"/>
    </row>
    <row r="20" spans="1:11" ht="89.25" x14ac:dyDescent="0.25">
      <c r="A20" s="170"/>
      <c r="B20" s="168"/>
      <c r="C20" s="168" t="s">
        <v>342</v>
      </c>
      <c r="D20" s="168" t="s">
        <v>311</v>
      </c>
      <c r="E20" s="171" t="s">
        <v>343</v>
      </c>
      <c r="F20" s="168"/>
      <c r="G20" s="172" t="s">
        <v>123</v>
      </c>
      <c r="H20" s="168" t="s">
        <v>39</v>
      </c>
      <c r="I20" s="168" t="s">
        <v>345</v>
      </c>
      <c r="J20" s="169" t="s">
        <v>346</v>
      </c>
      <c r="K20" s="170"/>
    </row>
    <row r="21" spans="1:11" s="79" customFormat="1" ht="153" x14ac:dyDescent="0.25">
      <c r="B21" s="84"/>
      <c r="C21" s="84" t="s">
        <v>347</v>
      </c>
      <c r="D21" s="84" t="s">
        <v>311</v>
      </c>
      <c r="E21" s="84" t="s">
        <v>120</v>
      </c>
      <c r="F21" s="84"/>
      <c r="G21" s="84" t="s">
        <v>348</v>
      </c>
      <c r="H21" s="84" t="s">
        <v>61</v>
      </c>
      <c r="I21" s="84" t="s">
        <v>23</v>
      </c>
      <c r="J21" s="84" t="s">
        <v>332</v>
      </c>
      <c r="K21" s="85"/>
    </row>
    <row r="22" spans="1:11" s="79" customFormat="1" ht="97.5" customHeight="1" x14ac:dyDescent="0.25">
      <c r="B22" s="84"/>
      <c r="C22" s="84" t="s">
        <v>347</v>
      </c>
      <c r="D22" s="84" t="s">
        <v>311</v>
      </c>
      <c r="E22" s="84" t="s">
        <v>120</v>
      </c>
      <c r="F22" s="84"/>
      <c r="G22" s="84" t="s">
        <v>349</v>
      </c>
      <c r="H22" s="84" t="s">
        <v>39</v>
      </c>
      <c r="I22" s="84" t="s">
        <v>137</v>
      </c>
      <c r="J22" s="167" t="s">
        <v>350</v>
      </c>
      <c r="K22" s="85"/>
    </row>
    <row r="23" spans="1:11" s="79" customFormat="1" ht="153" x14ac:dyDescent="0.25">
      <c r="B23" s="84"/>
      <c r="C23" s="84" t="s">
        <v>347</v>
      </c>
      <c r="D23" s="84" t="s">
        <v>311</v>
      </c>
      <c r="E23" s="84" t="s">
        <v>120</v>
      </c>
      <c r="F23" s="84"/>
      <c r="G23" s="84" t="s">
        <v>351</v>
      </c>
      <c r="H23" s="168" t="s">
        <v>95</v>
      </c>
      <c r="I23" s="168" t="s">
        <v>345</v>
      </c>
      <c r="J23" s="169" t="s">
        <v>352</v>
      </c>
      <c r="K23" s="85"/>
    </row>
    <row r="24" spans="1:11" s="79" customFormat="1" ht="38.25" x14ac:dyDescent="0.25">
      <c r="B24" s="86"/>
      <c r="C24" s="86" t="s">
        <v>127</v>
      </c>
      <c r="D24" s="86" t="s">
        <v>311</v>
      </c>
      <c r="E24" s="86" t="s">
        <v>127</v>
      </c>
      <c r="F24" s="86"/>
      <c r="G24" s="86" t="s">
        <v>353</v>
      </c>
      <c r="H24" s="86" t="s">
        <v>61</v>
      </c>
      <c r="I24" s="86" t="s">
        <v>23</v>
      </c>
      <c r="J24" s="86" t="s">
        <v>332</v>
      </c>
      <c r="K24" s="87"/>
    </row>
    <row r="25" spans="1:11" s="79" customFormat="1" ht="38.25" x14ac:dyDescent="0.25">
      <c r="B25" s="86"/>
      <c r="C25" s="86" t="s">
        <v>127</v>
      </c>
      <c r="D25" s="86" t="s">
        <v>311</v>
      </c>
      <c r="E25" s="86" t="s">
        <v>127</v>
      </c>
      <c r="F25" s="86"/>
      <c r="G25" s="173" t="s">
        <v>353</v>
      </c>
      <c r="H25" s="173" t="s">
        <v>39</v>
      </c>
      <c r="I25" s="86" t="s">
        <v>137</v>
      </c>
      <c r="J25" s="174" t="s">
        <v>354</v>
      </c>
      <c r="K25" s="88"/>
    </row>
    <row r="26" spans="1:11" s="79" customFormat="1" ht="165.75" x14ac:dyDescent="0.25">
      <c r="B26" s="86"/>
      <c r="C26" s="86" t="s">
        <v>127</v>
      </c>
      <c r="D26" s="86" t="s">
        <v>311</v>
      </c>
      <c r="E26" s="86" t="s">
        <v>127</v>
      </c>
      <c r="F26" s="86"/>
      <c r="G26" s="173" t="s">
        <v>355</v>
      </c>
      <c r="H26" s="86" t="s">
        <v>39</v>
      </c>
      <c r="I26" s="86" t="s">
        <v>345</v>
      </c>
      <c r="J26" s="174" t="s">
        <v>356</v>
      </c>
      <c r="K26" s="87"/>
    </row>
    <row r="27" spans="1:11" s="79" customFormat="1" ht="25.5" x14ac:dyDescent="0.25">
      <c r="B27" s="89"/>
      <c r="C27" s="89" t="s">
        <v>357</v>
      </c>
      <c r="D27" s="89" t="s">
        <v>311</v>
      </c>
      <c r="E27" s="89" t="s">
        <v>129</v>
      </c>
      <c r="F27" s="89"/>
      <c r="G27" s="89" t="s">
        <v>133</v>
      </c>
      <c r="H27" s="89" t="s">
        <v>61</v>
      </c>
      <c r="I27" s="89" t="s">
        <v>358</v>
      </c>
      <c r="J27" s="89" t="s">
        <v>359</v>
      </c>
      <c r="K27" s="90"/>
    </row>
    <row r="28" spans="1:11" s="79" customFormat="1" ht="25.5" x14ac:dyDescent="0.25">
      <c r="B28" s="89"/>
      <c r="C28" s="89" t="s">
        <v>357</v>
      </c>
      <c r="D28" s="89" t="s">
        <v>311</v>
      </c>
      <c r="E28" s="89" t="s">
        <v>129</v>
      </c>
      <c r="F28" s="89"/>
      <c r="G28" s="89" t="s">
        <v>133</v>
      </c>
      <c r="H28" s="89" t="s">
        <v>61</v>
      </c>
      <c r="I28" s="89" t="s">
        <v>360</v>
      </c>
      <c r="J28" s="89" t="s">
        <v>332</v>
      </c>
      <c r="K28" s="90"/>
    </row>
    <row r="29" spans="1:11" s="79" customFormat="1" ht="165.75" x14ac:dyDescent="0.25">
      <c r="B29" s="89"/>
      <c r="C29" s="89" t="s">
        <v>357</v>
      </c>
      <c r="D29" s="89" t="s">
        <v>311</v>
      </c>
      <c r="E29" s="89" t="s">
        <v>129</v>
      </c>
      <c r="F29" s="89"/>
      <c r="G29" s="89" t="s">
        <v>133</v>
      </c>
      <c r="H29" s="89" t="s">
        <v>95</v>
      </c>
      <c r="I29" s="89" t="s">
        <v>20</v>
      </c>
      <c r="J29" s="89" t="s">
        <v>361</v>
      </c>
      <c r="K29" s="90"/>
    </row>
    <row r="30" spans="1:11" s="79" customFormat="1" ht="25.5" x14ac:dyDescent="0.25">
      <c r="B30" s="89"/>
      <c r="C30" s="89" t="s">
        <v>357</v>
      </c>
      <c r="D30" s="89" t="s">
        <v>311</v>
      </c>
      <c r="E30" s="89" t="s">
        <v>129</v>
      </c>
      <c r="F30" s="89"/>
      <c r="G30" s="89" t="s">
        <v>133</v>
      </c>
      <c r="H30" s="89" t="s">
        <v>39</v>
      </c>
      <c r="I30" s="89" t="s">
        <v>23</v>
      </c>
      <c r="J30" s="89" t="s">
        <v>362</v>
      </c>
      <c r="K30" s="90"/>
    </row>
    <row r="31" spans="1:11" s="79" customFormat="1" ht="38.25" x14ac:dyDescent="0.25">
      <c r="B31" s="89"/>
      <c r="C31" s="89" t="s">
        <v>357</v>
      </c>
      <c r="D31" s="89" t="s">
        <v>147</v>
      </c>
      <c r="E31" s="89" t="s">
        <v>140</v>
      </c>
      <c r="F31" s="89"/>
      <c r="G31" s="162" t="s">
        <v>363</v>
      </c>
      <c r="H31" s="162" t="s">
        <v>364</v>
      </c>
      <c r="I31" s="162" t="s">
        <v>365</v>
      </c>
      <c r="J31" s="162" t="s">
        <v>366</v>
      </c>
      <c r="K31" s="90"/>
    </row>
    <row r="32" spans="1:11" s="79" customFormat="1" ht="38.25" x14ac:dyDescent="0.25">
      <c r="B32" s="89"/>
      <c r="C32" s="89" t="s">
        <v>357</v>
      </c>
      <c r="D32" s="89" t="s">
        <v>147</v>
      </c>
      <c r="E32" s="89" t="s">
        <v>140</v>
      </c>
      <c r="F32" s="89"/>
      <c r="G32" s="162" t="s">
        <v>363</v>
      </c>
      <c r="H32" s="162" t="s">
        <v>364</v>
      </c>
      <c r="I32" s="162" t="s">
        <v>367</v>
      </c>
      <c r="J32" s="162" t="s">
        <v>149</v>
      </c>
    </row>
    <row r="33" spans="2:11" s="79" customFormat="1" ht="102" x14ac:dyDescent="0.25">
      <c r="B33" s="89"/>
      <c r="C33" s="89" t="s">
        <v>357</v>
      </c>
      <c r="D33" s="89" t="s">
        <v>147</v>
      </c>
      <c r="E33" s="89" t="s">
        <v>140</v>
      </c>
      <c r="F33" s="89"/>
      <c r="G33" s="162" t="s">
        <v>363</v>
      </c>
      <c r="H33" s="89" t="s">
        <v>95</v>
      </c>
      <c r="I33" s="89" t="s">
        <v>20</v>
      </c>
      <c r="J33" s="162" t="s">
        <v>368</v>
      </c>
      <c r="K33" s="90"/>
    </row>
    <row r="34" spans="2:11" s="79" customFormat="1" ht="127.5" x14ac:dyDescent="0.25">
      <c r="B34" s="89"/>
      <c r="C34" s="89" t="s">
        <v>357</v>
      </c>
      <c r="D34" s="89" t="s">
        <v>147</v>
      </c>
      <c r="E34" s="89" t="s">
        <v>140</v>
      </c>
      <c r="F34" s="89"/>
      <c r="G34" s="162" t="s">
        <v>363</v>
      </c>
      <c r="H34" s="89" t="s">
        <v>95</v>
      </c>
      <c r="I34" s="89" t="s">
        <v>369</v>
      </c>
      <c r="J34" s="162" t="s">
        <v>370</v>
      </c>
      <c r="K34" s="90"/>
    </row>
    <row r="35" spans="2:11" s="79" customFormat="1" ht="38.25" x14ac:dyDescent="0.25">
      <c r="B35" s="89"/>
      <c r="C35" s="89" t="s">
        <v>357</v>
      </c>
      <c r="D35" s="89" t="s">
        <v>371</v>
      </c>
      <c r="E35" s="89" t="s">
        <v>140</v>
      </c>
      <c r="F35" s="89"/>
      <c r="G35" s="162" t="s">
        <v>372</v>
      </c>
      <c r="H35" s="89" t="s">
        <v>33</v>
      </c>
      <c r="I35" s="89" t="s">
        <v>369</v>
      </c>
      <c r="J35" s="89" t="s">
        <v>373</v>
      </c>
      <c r="K35" s="90"/>
    </row>
    <row r="36" spans="2:11" s="79" customFormat="1" ht="38.25" x14ac:dyDescent="0.25">
      <c r="B36" s="89"/>
      <c r="C36" s="89" t="s">
        <v>357</v>
      </c>
      <c r="D36" s="89" t="s">
        <v>374</v>
      </c>
      <c r="E36" s="89" t="s">
        <v>140</v>
      </c>
      <c r="F36" s="89"/>
      <c r="G36" s="162" t="s">
        <v>372</v>
      </c>
      <c r="H36" s="89" t="s">
        <v>33</v>
      </c>
      <c r="I36" s="89" t="s">
        <v>375</v>
      </c>
      <c r="J36" s="89" t="s">
        <v>376</v>
      </c>
      <c r="K36" s="90"/>
    </row>
    <row r="37" spans="2:11" s="79" customFormat="1" ht="38.25" x14ac:dyDescent="0.25">
      <c r="B37" s="89"/>
      <c r="C37" s="89" t="s">
        <v>357</v>
      </c>
      <c r="D37" s="89" t="s">
        <v>377</v>
      </c>
      <c r="E37" s="89" t="s">
        <v>140</v>
      </c>
      <c r="F37" s="89"/>
      <c r="G37" s="162" t="s">
        <v>372</v>
      </c>
      <c r="H37" s="89" t="s">
        <v>19</v>
      </c>
      <c r="I37" s="89" t="s">
        <v>369</v>
      </c>
      <c r="J37" s="89" t="s">
        <v>378</v>
      </c>
      <c r="K37" s="90"/>
    </row>
    <row r="38" spans="2:11" s="79" customFormat="1" ht="38.25" x14ac:dyDescent="0.25">
      <c r="B38" s="89"/>
      <c r="C38" s="89" t="s">
        <v>357</v>
      </c>
      <c r="D38" s="89" t="s">
        <v>379</v>
      </c>
      <c r="E38" s="89" t="s">
        <v>140</v>
      </c>
      <c r="G38" s="162" t="s">
        <v>372</v>
      </c>
      <c r="H38" s="89" t="s">
        <v>19</v>
      </c>
      <c r="I38" s="89" t="s">
        <v>375</v>
      </c>
      <c r="J38" s="89" t="s">
        <v>380</v>
      </c>
      <c r="K38" s="90"/>
    </row>
    <row r="39" spans="2:11" s="79" customFormat="1" ht="89.25" x14ac:dyDescent="0.25">
      <c r="B39" s="89"/>
      <c r="C39" s="89" t="s">
        <v>357</v>
      </c>
      <c r="D39" s="89" t="s">
        <v>381</v>
      </c>
      <c r="E39" s="89" t="s">
        <v>153</v>
      </c>
      <c r="F39" s="89"/>
      <c r="G39" s="162" t="s">
        <v>160</v>
      </c>
      <c r="H39" s="89" t="s">
        <v>95</v>
      </c>
      <c r="I39" s="89" t="s">
        <v>358</v>
      </c>
      <c r="J39" s="162" t="s">
        <v>382</v>
      </c>
      <c r="K39" s="90"/>
    </row>
    <row r="40" spans="2:11" s="79" customFormat="1" ht="51" x14ac:dyDescent="0.25">
      <c r="B40" s="89"/>
      <c r="C40" s="89" t="s">
        <v>357</v>
      </c>
      <c r="D40" s="89" t="s">
        <v>381</v>
      </c>
      <c r="E40" s="89" t="s">
        <v>153</v>
      </c>
      <c r="F40" s="89"/>
      <c r="G40" s="162" t="s">
        <v>160</v>
      </c>
      <c r="H40" s="89" t="s">
        <v>95</v>
      </c>
      <c r="I40" s="89" t="s">
        <v>383</v>
      </c>
      <c r="J40" s="162" t="s">
        <v>163</v>
      </c>
      <c r="K40" s="90"/>
    </row>
    <row r="41" spans="2:11" s="79" customFormat="1" ht="51" x14ac:dyDescent="0.25">
      <c r="B41" s="89"/>
      <c r="C41" s="89" t="s">
        <v>357</v>
      </c>
      <c r="D41" s="89" t="s">
        <v>381</v>
      </c>
      <c r="E41" s="89" t="s">
        <v>153</v>
      </c>
      <c r="F41" s="89"/>
      <c r="G41" s="162" t="s">
        <v>160</v>
      </c>
      <c r="H41" s="89" t="s">
        <v>61</v>
      </c>
      <c r="I41" s="89" t="s">
        <v>137</v>
      </c>
      <c r="J41" s="89" t="s">
        <v>326</v>
      </c>
      <c r="K41" s="90"/>
    </row>
    <row r="42" spans="2:11" s="79" customFormat="1" ht="51" x14ac:dyDescent="0.25">
      <c r="B42" s="89"/>
      <c r="C42" s="89" t="s">
        <v>357</v>
      </c>
      <c r="D42" s="89" t="s">
        <v>381</v>
      </c>
      <c r="E42" s="89" t="s">
        <v>157</v>
      </c>
      <c r="F42" s="89"/>
      <c r="G42" s="162" t="s">
        <v>160</v>
      </c>
      <c r="H42" s="89" t="s">
        <v>61</v>
      </c>
      <c r="I42" s="89" t="s">
        <v>384</v>
      </c>
      <c r="J42" s="162" t="s">
        <v>164</v>
      </c>
      <c r="K42" s="90"/>
    </row>
    <row r="43" spans="2:11" s="79" customFormat="1" ht="191.25" x14ac:dyDescent="0.25">
      <c r="B43" s="89"/>
      <c r="C43" s="89" t="s">
        <v>357</v>
      </c>
      <c r="D43" s="89" t="s">
        <v>311</v>
      </c>
      <c r="E43" s="89" t="s">
        <v>165</v>
      </c>
      <c r="F43" s="89"/>
      <c r="G43" s="89" t="s">
        <v>385</v>
      </c>
      <c r="H43" s="89" t="s">
        <v>22</v>
      </c>
      <c r="I43" s="89" t="s">
        <v>20</v>
      </c>
      <c r="J43" s="162" t="s">
        <v>386</v>
      </c>
      <c r="K43" s="90"/>
    </row>
    <row r="44" spans="2:11" s="79" customFormat="1" ht="38.25" x14ac:dyDescent="0.25">
      <c r="B44" s="89"/>
      <c r="C44" s="89" t="s">
        <v>357</v>
      </c>
      <c r="D44" s="89" t="s">
        <v>311</v>
      </c>
      <c r="E44" s="89" t="s">
        <v>165</v>
      </c>
      <c r="F44" s="89"/>
      <c r="G44" s="89" t="s">
        <v>387</v>
      </c>
      <c r="H44" s="162" t="s">
        <v>19</v>
      </c>
      <c r="I44" s="89" t="s">
        <v>20</v>
      </c>
      <c r="J44" s="162" t="s">
        <v>388</v>
      </c>
      <c r="K44" s="90"/>
    </row>
    <row r="45" spans="2:11" s="79" customFormat="1" ht="76.5" x14ac:dyDescent="0.25">
      <c r="B45" s="89"/>
      <c r="C45" s="89" t="s">
        <v>357</v>
      </c>
      <c r="D45" s="89" t="s">
        <v>311</v>
      </c>
      <c r="E45" s="89" t="s">
        <v>165</v>
      </c>
      <c r="F45" s="89"/>
      <c r="G45" s="89" t="s">
        <v>387</v>
      </c>
      <c r="H45" s="89" t="s">
        <v>95</v>
      </c>
      <c r="I45" s="89" t="s">
        <v>369</v>
      </c>
      <c r="J45" s="89" t="s">
        <v>389</v>
      </c>
      <c r="K45" s="90"/>
    </row>
    <row r="46" spans="2:11" s="79" customFormat="1" ht="25.5" x14ac:dyDescent="0.25">
      <c r="B46" s="89"/>
      <c r="C46" s="89" t="s">
        <v>357</v>
      </c>
      <c r="D46" s="89" t="s">
        <v>311</v>
      </c>
      <c r="E46" s="89" t="s">
        <v>165</v>
      </c>
      <c r="F46" s="166"/>
      <c r="G46" s="89" t="s">
        <v>387</v>
      </c>
      <c r="H46" s="89" t="s">
        <v>95</v>
      </c>
      <c r="I46" s="89" t="s">
        <v>390</v>
      </c>
      <c r="J46" s="89" t="s">
        <v>326</v>
      </c>
      <c r="K46" s="90"/>
    </row>
    <row r="47" spans="2:11" s="165" customFormat="1" ht="25.5" x14ac:dyDescent="0.25">
      <c r="B47" s="73"/>
      <c r="C47" s="76" t="s">
        <v>391</v>
      </c>
      <c r="D47" s="76" t="s">
        <v>392</v>
      </c>
      <c r="E47" s="76" t="s">
        <v>174</v>
      </c>
      <c r="F47" s="76" t="s">
        <v>393</v>
      </c>
      <c r="G47" s="76" t="s">
        <v>394</v>
      </c>
      <c r="H47" s="76" t="s">
        <v>39</v>
      </c>
      <c r="I47" s="76" t="s">
        <v>23</v>
      </c>
      <c r="J47" s="76" t="s">
        <v>332</v>
      </c>
      <c r="K47" s="164"/>
    </row>
    <row r="48" spans="2:11" s="165" customFormat="1" ht="38.25" x14ac:dyDescent="0.25">
      <c r="B48" s="73"/>
      <c r="C48" s="76" t="s">
        <v>391</v>
      </c>
      <c r="D48" s="76" t="s">
        <v>392</v>
      </c>
      <c r="E48" s="76" t="s">
        <v>174</v>
      </c>
      <c r="F48" s="76" t="s">
        <v>393</v>
      </c>
      <c r="G48" s="76" t="s">
        <v>394</v>
      </c>
      <c r="H48" s="76" t="s">
        <v>61</v>
      </c>
      <c r="I48" s="76" t="s">
        <v>20</v>
      </c>
      <c r="J48" s="76" t="s">
        <v>395</v>
      </c>
      <c r="K48" s="164"/>
    </row>
    <row r="49" spans="2:11" s="165" customFormat="1" ht="229.5" x14ac:dyDescent="0.25">
      <c r="B49" s="73"/>
      <c r="C49" s="76" t="s">
        <v>391</v>
      </c>
      <c r="D49" s="76" t="s">
        <v>392</v>
      </c>
      <c r="E49" s="76" t="s">
        <v>174</v>
      </c>
      <c r="F49" s="76" t="s">
        <v>393</v>
      </c>
      <c r="G49" s="76" t="s">
        <v>394</v>
      </c>
      <c r="H49" s="76" t="s">
        <v>61</v>
      </c>
      <c r="I49" s="76" t="s">
        <v>369</v>
      </c>
      <c r="J49" s="76" t="s">
        <v>396</v>
      </c>
      <c r="K49" s="164"/>
    </row>
    <row r="50" spans="2:11" s="165" customFormat="1" ht="15.75" x14ac:dyDescent="0.25">
      <c r="B50" s="73"/>
      <c r="C50" s="76"/>
      <c r="D50" s="76" t="s">
        <v>392</v>
      </c>
      <c r="E50" s="76" t="s">
        <v>183</v>
      </c>
      <c r="F50" s="76" t="s">
        <v>393</v>
      </c>
      <c r="G50" s="76" t="s">
        <v>186</v>
      </c>
      <c r="H50" s="76" t="s">
        <v>39</v>
      </c>
      <c r="I50" s="76" t="s">
        <v>23</v>
      </c>
      <c r="J50" s="76" t="s">
        <v>397</v>
      </c>
      <c r="K50" s="164"/>
    </row>
    <row r="51" spans="2:11" s="165" customFormat="1" ht="127.5" x14ac:dyDescent="0.25">
      <c r="B51" s="73"/>
      <c r="C51" s="76" t="s">
        <v>391</v>
      </c>
      <c r="D51" s="76" t="s">
        <v>392</v>
      </c>
      <c r="E51" s="76" t="s">
        <v>183</v>
      </c>
      <c r="F51" s="76" t="s">
        <v>393</v>
      </c>
      <c r="G51" s="76" t="s">
        <v>186</v>
      </c>
      <c r="H51" s="76" t="s">
        <v>61</v>
      </c>
      <c r="I51" s="76" t="s">
        <v>23</v>
      </c>
      <c r="J51" s="76" t="s">
        <v>398</v>
      </c>
      <c r="K51" s="164"/>
    </row>
    <row r="52" spans="2:11" s="165" customFormat="1" ht="102" x14ac:dyDescent="0.25">
      <c r="B52" s="73"/>
      <c r="C52" s="76"/>
      <c r="D52" s="76" t="s">
        <v>392</v>
      </c>
      <c r="E52" s="76" t="s">
        <v>183</v>
      </c>
      <c r="F52" s="76" t="s">
        <v>393</v>
      </c>
      <c r="G52" s="76" t="s">
        <v>186</v>
      </c>
      <c r="H52" s="76" t="s">
        <v>61</v>
      </c>
      <c r="I52" s="76" t="s">
        <v>369</v>
      </c>
      <c r="J52" s="76" t="s">
        <v>399</v>
      </c>
      <c r="K52" s="164"/>
    </row>
    <row r="53" spans="2:11" s="165" customFormat="1" ht="25.5" x14ac:dyDescent="0.25">
      <c r="B53" s="73"/>
      <c r="C53" s="76" t="s">
        <v>391</v>
      </c>
      <c r="D53" s="76" t="s">
        <v>392</v>
      </c>
      <c r="E53" s="76" t="s">
        <v>188</v>
      </c>
      <c r="F53" s="76" t="s">
        <v>393</v>
      </c>
      <c r="G53" s="76" t="s">
        <v>400</v>
      </c>
      <c r="H53" s="76" t="s">
        <v>95</v>
      </c>
      <c r="I53" s="76" t="s">
        <v>23</v>
      </c>
      <c r="J53" s="76" t="s">
        <v>326</v>
      </c>
      <c r="K53" s="164"/>
    </row>
    <row r="54" spans="2:11" s="165" customFormat="1" ht="89.25" x14ac:dyDescent="0.25">
      <c r="B54" s="73"/>
      <c r="C54" s="76" t="s">
        <v>391</v>
      </c>
      <c r="D54" s="76" t="s">
        <v>392</v>
      </c>
      <c r="E54" s="76" t="s">
        <v>188</v>
      </c>
      <c r="F54" s="76" t="s">
        <v>393</v>
      </c>
      <c r="G54" s="76" t="s">
        <v>400</v>
      </c>
      <c r="H54" s="76" t="s">
        <v>61</v>
      </c>
      <c r="I54" s="76" t="s">
        <v>23</v>
      </c>
      <c r="J54" s="76" t="s">
        <v>401</v>
      </c>
      <c r="K54" s="164"/>
    </row>
    <row r="55" spans="2:11" s="165" customFormat="1" ht="38.25" x14ac:dyDescent="0.25">
      <c r="B55" s="73"/>
      <c r="C55" s="76" t="s">
        <v>391</v>
      </c>
      <c r="D55" s="76" t="s">
        <v>392</v>
      </c>
      <c r="E55" s="76" t="s">
        <v>188</v>
      </c>
      <c r="F55" s="76" t="s">
        <v>393</v>
      </c>
      <c r="G55" s="76" t="s">
        <v>400</v>
      </c>
      <c r="H55" s="76" t="s">
        <v>61</v>
      </c>
      <c r="I55" s="76" t="s">
        <v>369</v>
      </c>
      <c r="J55" s="76" t="s">
        <v>402</v>
      </c>
      <c r="K55" s="164"/>
    </row>
    <row r="56" spans="2:11" s="165" customFormat="1" ht="51" x14ac:dyDescent="0.25">
      <c r="B56" s="73"/>
      <c r="C56" s="76" t="s">
        <v>391</v>
      </c>
      <c r="D56" s="76" t="s">
        <v>403</v>
      </c>
      <c r="E56" s="76" t="s">
        <v>192</v>
      </c>
      <c r="F56" s="76" t="s">
        <v>393</v>
      </c>
      <c r="G56" s="76" t="s">
        <v>404</v>
      </c>
      <c r="H56" s="76" t="s">
        <v>39</v>
      </c>
      <c r="I56" s="76" t="s">
        <v>23</v>
      </c>
      <c r="J56" s="76" t="s">
        <v>405</v>
      </c>
      <c r="K56" s="164"/>
    </row>
    <row r="57" spans="2:11" s="165" customFormat="1" ht="89.25" x14ac:dyDescent="0.25">
      <c r="B57" s="73"/>
      <c r="C57" s="76" t="s">
        <v>391</v>
      </c>
      <c r="D57" s="76" t="s">
        <v>403</v>
      </c>
      <c r="E57" s="76" t="s">
        <v>192</v>
      </c>
      <c r="F57" s="76" t="s">
        <v>393</v>
      </c>
      <c r="G57" s="76" t="s">
        <v>404</v>
      </c>
      <c r="H57" s="76" t="s">
        <v>61</v>
      </c>
      <c r="I57" s="76" t="s">
        <v>23</v>
      </c>
      <c r="J57" s="76" t="s">
        <v>406</v>
      </c>
      <c r="K57" s="164"/>
    </row>
    <row r="58" spans="2:11" s="165" customFormat="1" ht="51" x14ac:dyDescent="0.25">
      <c r="B58" s="73"/>
      <c r="C58" s="76" t="s">
        <v>391</v>
      </c>
      <c r="D58" s="76" t="s">
        <v>403</v>
      </c>
      <c r="E58" s="76" t="s">
        <v>192</v>
      </c>
      <c r="F58" s="76" t="s">
        <v>393</v>
      </c>
      <c r="G58" s="76" t="s">
        <v>404</v>
      </c>
      <c r="H58" s="76" t="s">
        <v>61</v>
      </c>
      <c r="I58" s="76" t="s">
        <v>369</v>
      </c>
      <c r="J58" s="76" t="s">
        <v>407</v>
      </c>
      <c r="K58" s="164"/>
    </row>
    <row r="59" spans="2:11" s="165" customFormat="1" ht="51" x14ac:dyDescent="0.25">
      <c r="B59" s="73"/>
      <c r="C59" s="76" t="s">
        <v>391</v>
      </c>
      <c r="D59" s="76" t="s">
        <v>403</v>
      </c>
      <c r="E59" s="76" t="s">
        <v>195</v>
      </c>
      <c r="F59" s="76" t="s">
        <v>393</v>
      </c>
      <c r="G59" s="76" t="s">
        <v>196</v>
      </c>
      <c r="H59" s="76" t="s">
        <v>39</v>
      </c>
      <c r="I59" s="76" t="s">
        <v>23</v>
      </c>
      <c r="J59" s="76" t="s">
        <v>397</v>
      </c>
      <c r="K59" s="164"/>
    </row>
    <row r="60" spans="2:11" s="165" customFormat="1" ht="51" x14ac:dyDescent="0.25">
      <c r="B60" s="73"/>
      <c r="C60" s="76" t="s">
        <v>391</v>
      </c>
      <c r="D60" s="76" t="s">
        <v>403</v>
      </c>
      <c r="E60" s="76" t="s">
        <v>195</v>
      </c>
      <c r="F60" s="76" t="s">
        <v>393</v>
      </c>
      <c r="G60" s="76" t="s">
        <v>196</v>
      </c>
      <c r="H60" s="76" t="s">
        <v>61</v>
      </c>
      <c r="I60" s="76" t="s">
        <v>23</v>
      </c>
      <c r="J60" s="76" t="s">
        <v>408</v>
      </c>
      <c r="K60" s="164"/>
    </row>
    <row r="61" spans="2:11" s="165" customFormat="1" ht="76.5" x14ac:dyDescent="0.25">
      <c r="B61" s="73"/>
      <c r="C61" s="76" t="s">
        <v>391</v>
      </c>
      <c r="D61" s="76" t="s">
        <v>403</v>
      </c>
      <c r="E61" s="76" t="s">
        <v>195</v>
      </c>
      <c r="F61" s="76" t="s">
        <v>393</v>
      </c>
      <c r="G61" s="76" t="s">
        <v>196</v>
      </c>
      <c r="H61" s="76" t="s">
        <v>61</v>
      </c>
      <c r="I61" s="76" t="s">
        <v>369</v>
      </c>
      <c r="J61" s="76" t="s">
        <v>409</v>
      </c>
      <c r="K61" s="164"/>
    </row>
    <row r="62" spans="2:11" s="79" customFormat="1" ht="38.25" x14ac:dyDescent="0.25">
      <c r="B62" s="77"/>
      <c r="C62" s="77" t="s">
        <v>410</v>
      </c>
      <c r="D62" s="77"/>
      <c r="E62" s="77"/>
      <c r="F62" s="78" t="s">
        <v>411</v>
      </c>
      <c r="G62" s="175" t="s">
        <v>412</v>
      </c>
      <c r="H62" s="175"/>
      <c r="I62" s="175" t="s">
        <v>20</v>
      </c>
      <c r="J62" s="175" t="s">
        <v>413</v>
      </c>
      <c r="K62" s="175"/>
    </row>
    <row r="63" spans="2:11" s="79" customFormat="1" ht="51" x14ac:dyDescent="0.25">
      <c r="B63" s="77"/>
      <c r="C63" s="77" t="s">
        <v>410</v>
      </c>
      <c r="D63" s="77"/>
      <c r="E63" s="77"/>
      <c r="F63" s="78" t="s">
        <v>411</v>
      </c>
      <c r="G63" s="175" t="s">
        <v>414</v>
      </c>
      <c r="H63" s="175"/>
      <c r="I63" s="175" t="s">
        <v>20</v>
      </c>
      <c r="J63" s="175" t="s">
        <v>415</v>
      </c>
      <c r="K63" s="175" t="s">
        <v>416</v>
      </c>
    </row>
    <row r="64" spans="2:11" s="79" customFormat="1" ht="38.25" x14ac:dyDescent="0.25">
      <c r="B64" s="77"/>
      <c r="C64" s="77" t="s">
        <v>410</v>
      </c>
      <c r="D64" s="77"/>
      <c r="E64" s="77"/>
      <c r="F64" s="78" t="s">
        <v>411</v>
      </c>
      <c r="G64" s="175" t="s">
        <v>417</v>
      </c>
      <c r="H64" s="175"/>
      <c r="I64" s="175" t="s">
        <v>20</v>
      </c>
      <c r="J64" s="175" t="s">
        <v>415</v>
      </c>
      <c r="K64" s="175"/>
    </row>
    <row r="65" spans="2:11" s="79" customFormat="1" ht="51" x14ac:dyDescent="0.25">
      <c r="B65" s="77"/>
      <c r="C65" s="77" t="s">
        <v>410</v>
      </c>
      <c r="D65" s="77"/>
      <c r="E65" s="77"/>
      <c r="F65" s="78" t="s">
        <v>411</v>
      </c>
      <c r="G65" s="175" t="s">
        <v>414</v>
      </c>
      <c r="H65" s="175" t="s">
        <v>418</v>
      </c>
      <c r="I65" s="175" t="s">
        <v>20</v>
      </c>
      <c r="J65" s="175" t="s">
        <v>419</v>
      </c>
      <c r="K65" s="175" t="s">
        <v>420</v>
      </c>
    </row>
    <row r="66" spans="2:11" s="79" customFormat="1" ht="38.25" x14ac:dyDescent="0.25">
      <c r="B66" s="77"/>
      <c r="C66" s="77" t="s">
        <v>410</v>
      </c>
      <c r="D66" s="77"/>
      <c r="E66" s="77"/>
      <c r="F66" s="78" t="s">
        <v>411</v>
      </c>
      <c r="G66" s="199" t="s">
        <v>421</v>
      </c>
      <c r="H66" s="175" t="s">
        <v>418</v>
      </c>
      <c r="I66" s="175" t="s">
        <v>20</v>
      </c>
      <c r="J66" s="175" t="s">
        <v>422</v>
      </c>
      <c r="K66" s="175" t="s">
        <v>423</v>
      </c>
    </row>
    <row r="67" spans="2:11" s="79" customFormat="1" ht="89.25" x14ac:dyDescent="0.25">
      <c r="B67" s="77"/>
      <c r="C67" s="77" t="s">
        <v>410</v>
      </c>
      <c r="D67" s="77"/>
      <c r="E67" s="77"/>
      <c r="F67" s="78" t="s">
        <v>411</v>
      </c>
      <c r="G67" s="175" t="s">
        <v>424</v>
      </c>
      <c r="H67" s="175" t="s">
        <v>418</v>
      </c>
      <c r="I67" s="175" t="s">
        <v>20</v>
      </c>
      <c r="J67" s="175" t="s">
        <v>425</v>
      </c>
      <c r="K67" s="175"/>
    </row>
    <row r="68" spans="2:11" s="79" customFormat="1" ht="51" x14ac:dyDescent="0.25">
      <c r="B68" s="77"/>
      <c r="C68" s="77" t="s">
        <v>410</v>
      </c>
      <c r="D68" s="77"/>
      <c r="E68" s="77"/>
      <c r="F68" s="78" t="s">
        <v>411</v>
      </c>
      <c r="G68" s="175" t="s">
        <v>426</v>
      </c>
      <c r="H68" s="175" t="s">
        <v>418</v>
      </c>
      <c r="I68" s="175" t="s">
        <v>20</v>
      </c>
      <c r="J68" s="175" t="s">
        <v>419</v>
      </c>
      <c r="K68" s="175"/>
    </row>
    <row r="69" spans="2:11" s="79" customFormat="1" ht="51" x14ac:dyDescent="0.25">
      <c r="B69" s="77"/>
      <c r="C69" s="77" t="s">
        <v>410</v>
      </c>
      <c r="D69" s="77"/>
      <c r="E69" s="77"/>
      <c r="F69" s="78" t="s">
        <v>411</v>
      </c>
      <c r="G69" s="175" t="s">
        <v>427</v>
      </c>
      <c r="H69" s="175" t="s">
        <v>418</v>
      </c>
      <c r="I69" s="175" t="s">
        <v>20</v>
      </c>
      <c r="J69" s="175" t="s">
        <v>419</v>
      </c>
      <c r="K69" s="175" t="s">
        <v>428</v>
      </c>
    </row>
    <row r="70" spans="2:11" s="79" customFormat="1" ht="38.25" x14ac:dyDescent="0.25">
      <c r="B70" s="77"/>
      <c r="C70" s="77" t="s">
        <v>410</v>
      </c>
      <c r="D70" s="77"/>
      <c r="E70" s="77"/>
      <c r="F70" s="78" t="s">
        <v>411</v>
      </c>
      <c r="G70" s="175" t="s">
        <v>429</v>
      </c>
      <c r="H70" s="175" t="s">
        <v>418</v>
      </c>
      <c r="I70" s="175" t="s">
        <v>20</v>
      </c>
      <c r="J70" s="175" t="s">
        <v>419</v>
      </c>
      <c r="K70" s="175"/>
    </row>
    <row r="71" spans="2:11" s="79" customFormat="1" ht="38.25" x14ac:dyDescent="0.25">
      <c r="B71" s="77"/>
      <c r="C71" s="77" t="s">
        <v>410</v>
      </c>
      <c r="D71" s="77"/>
      <c r="E71" s="77"/>
      <c r="F71" s="78" t="s">
        <v>411</v>
      </c>
      <c r="G71" s="175" t="s">
        <v>430</v>
      </c>
      <c r="H71" s="175" t="s">
        <v>418</v>
      </c>
      <c r="I71" s="175" t="s">
        <v>20</v>
      </c>
      <c r="J71" s="175" t="s">
        <v>419</v>
      </c>
      <c r="K71" s="175"/>
    </row>
    <row r="72" spans="2:11" s="79" customFormat="1" ht="51" x14ac:dyDescent="0.25">
      <c r="B72" s="77"/>
      <c r="C72" s="77" t="s">
        <v>410</v>
      </c>
      <c r="D72" s="77"/>
      <c r="E72" s="77"/>
      <c r="F72" s="78" t="s">
        <v>411</v>
      </c>
      <c r="G72" s="175" t="s">
        <v>431</v>
      </c>
      <c r="H72" s="175" t="s">
        <v>418</v>
      </c>
      <c r="I72" s="175" t="s">
        <v>20</v>
      </c>
      <c r="J72" s="175" t="s">
        <v>419</v>
      </c>
      <c r="K72" s="175"/>
    </row>
    <row r="73" spans="2:11" s="79" customFormat="1" ht="25.5" x14ac:dyDescent="0.25">
      <c r="B73" s="77"/>
      <c r="C73" s="77" t="s">
        <v>410</v>
      </c>
      <c r="D73" s="77"/>
      <c r="E73" s="77"/>
      <c r="F73" s="78" t="s">
        <v>411</v>
      </c>
      <c r="G73" s="175" t="s">
        <v>432</v>
      </c>
      <c r="H73" s="175" t="s">
        <v>418</v>
      </c>
      <c r="I73" s="175" t="s">
        <v>20</v>
      </c>
      <c r="J73" s="175" t="s">
        <v>419</v>
      </c>
      <c r="K73" s="175"/>
    </row>
    <row r="74" spans="2:11" s="79" customFormat="1" ht="79.5" customHeight="1" x14ac:dyDescent="0.25">
      <c r="B74" s="77"/>
      <c r="C74" s="77" t="s">
        <v>410</v>
      </c>
      <c r="D74" s="77"/>
      <c r="E74" s="77"/>
      <c r="F74" s="78" t="s">
        <v>411</v>
      </c>
      <c r="G74" s="175" t="s">
        <v>433</v>
      </c>
      <c r="H74" s="175" t="s">
        <v>418</v>
      </c>
      <c r="I74" s="175" t="s">
        <v>20</v>
      </c>
      <c r="J74" s="175" t="s">
        <v>434</v>
      </c>
      <c r="K74" s="175"/>
    </row>
    <row r="75" spans="2:11" s="79" customFormat="1" ht="63.75" x14ac:dyDescent="0.25">
      <c r="B75" s="77"/>
      <c r="C75" s="77" t="s">
        <v>410</v>
      </c>
      <c r="D75" s="77"/>
      <c r="E75" s="77"/>
      <c r="F75" s="78" t="s">
        <v>411</v>
      </c>
      <c r="G75" s="175" t="s">
        <v>435</v>
      </c>
      <c r="H75" s="175" t="s">
        <v>418</v>
      </c>
      <c r="I75" s="175" t="s">
        <v>20</v>
      </c>
      <c r="J75" s="175" t="s">
        <v>436</v>
      </c>
      <c r="K75" s="175"/>
    </row>
    <row r="76" spans="2:11" s="79" customFormat="1" ht="89.25" x14ac:dyDescent="0.25">
      <c r="B76" s="77"/>
      <c r="C76" s="77" t="s">
        <v>410</v>
      </c>
      <c r="D76" s="77"/>
      <c r="E76" s="77"/>
      <c r="F76" s="78" t="s">
        <v>411</v>
      </c>
      <c r="G76" s="175" t="s">
        <v>437</v>
      </c>
      <c r="H76" s="175" t="s">
        <v>418</v>
      </c>
      <c r="I76" s="175" t="s">
        <v>20</v>
      </c>
      <c r="J76" s="175" t="s">
        <v>438</v>
      </c>
      <c r="K76" s="175"/>
    </row>
    <row r="77" spans="2:11" s="79" customFormat="1" ht="89.25" x14ac:dyDescent="0.25">
      <c r="B77" s="77"/>
      <c r="C77" s="77" t="s">
        <v>410</v>
      </c>
      <c r="D77" s="77"/>
      <c r="E77" s="77"/>
      <c r="F77" s="78" t="s">
        <v>411</v>
      </c>
      <c r="G77" s="175" t="s">
        <v>439</v>
      </c>
      <c r="H77" s="175" t="s">
        <v>418</v>
      </c>
      <c r="I77" s="175" t="s">
        <v>20</v>
      </c>
      <c r="J77" s="175" t="s">
        <v>440</v>
      </c>
      <c r="K77" s="175" t="s">
        <v>441</v>
      </c>
    </row>
    <row r="78" spans="2:11" s="79" customFormat="1" ht="38.25" x14ac:dyDescent="0.25">
      <c r="B78" s="77"/>
      <c r="C78" s="77" t="s">
        <v>442</v>
      </c>
      <c r="D78" s="77" t="s">
        <v>23</v>
      </c>
      <c r="E78" s="77" t="s">
        <v>443</v>
      </c>
      <c r="F78" s="77" t="s">
        <v>23</v>
      </c>
      <c r="G78" s="175" t="s">
        <v>444</v>
      </c>
      <c r="H78" s="175" t="s">
        <v>33</v>
      </c>
      <c r="I78" s="175" t="s">
        <v>20</v>
      </c>
      <c r="J78" s="175" t="s">
        <v>326</v>
      </c>
      <c r="K78" s="175"/>
    </row>
    <row r="79" spans="2:11" s="79" customFormat="1" ht="140.25" x14ac:dyDescent="0.25">
      <c r="B79" s="77"/>
      <c r="C79" s="77" t="s">
        <v>442</v>
      </c>
      <c r="D79" s="77" t="s">
        <v>23</v>
      </c>
      <c r="E79" s="77" t="s">
        <v>443</v>
      </c>
      <c r="F79" s="77" t="s">
        <v>23</v>
      </c>
      <c r="G79" s="175" t="s">
        <v>444</v>
      </c>
      <c r="H79" s="175" t="s">
        <v>39</v>
      </c>
      <c r="I79" s="175" t="s">
        <v>20</v>
      </c>
      <c r="J79" s="175" t="s">
        <v>445</v>
      </c>
      <c r="K79" s="175"/>
    </row>
    <row r="80" spans="2:11" s="79" customFormat="1" ht="38.25" x14ac:dyDescent="0.25">
      <c r="B80" s="77"/>
      <c r="C80" s="77" t="s">
        <v>442</v>
      </c>
      <c r="D80" s="77" t="s">
        <v>23</v>
      </c>
      <c r="E80" s="77" t="s">
        <v>199</v>
      </c>
      <c r="F80" s="77" t="s">
        <v>23</v>
      </c>
      <c r="G80" s="175" t="s">
        <v>446</v>
      </c>
      <c r="H80" s="175" t="s">
        <v>33</v>
      </c>
      <c r="I80" s="175" t="s">
        <v>20</v>
      </c>
      <c r="J80" s="175" t="s">
        <v>326</v>
      </c>
      <c r="K80" s="175"/>
    </row>
    <row r="81" spans="1:11" s="79" customFormat="1" ht="114.75" x14ac:dyDescent="0.25">
      <c r="B81" s="77"/>
      <c r="C81" s="77" t="s">
        <v>442</v>
      </c>
      <c r="D81" s="77" t="s">
        <v>23</v>
      </c>
      <c r="E81" s="77" t="s">
        <v>199</v>
      </c>
      <c r="F81" s="77" t="s">
        <v>23</v>
      </c>
      <c r="G81" s="175" t="s">
        <v>446</v>
      </c>
      <c r="H81" s="175" t="s">
        <v>39</v>
      </c>
      <c r="I81" s="175" t="s">
        <v>20</v>
      </c>
      <c r="J81" s="175" t="s">
        <v>447</v>
      </c>
      <c r="K81" s="175"/>
    </row>
    <row r="82" spans="1:11" s="79" customFormat="1" ht="51" x14ac:dyDescent="0.25">
      <c r="B82" s="77"/>
      <c r="C82" s="77" t="s">
        <v>442</v>
      </c>
      <c r="D82" s="77"/>
      <c r="E82" s="77" t="s">
        <v>207</v>
      </c>
      <c r="F82" s="77" t="s">
        <v>23</v>
      </c>
      <c r="G82" s="175" t="s">
        <v>448</v>
      </c>
      <c r="H82" s="175" t="s">
        <v>33</v>
      </c>
      <c r="I82" s="175" t="s">
        <v>20</v>
      </c>
      <c r="J82" s="175" t="s">
        <v>326</v>
      </c>
      <c r="K82" s="175"/>
    </row>
    <row r="83" spans="1:11" s="79" customFormat="1" ht="114.75" x14ac:dyDescent="0.25">
      <c r="B83" s="77"/>
      <c r="C83" s="77" t="s">
        <v>442</v>
      </c>
      <c r="D83" s="77"/>
      <c r="E83" s="77" t="s">
        <v>207</v>
      </c>
      <c r="F83" s="77" t="s">
        <v>23</v>
      </c>
      <c r="G83" s="175" t="s">
        <v>448</v>
      </c>
      <c r="H83" s="175" t="s">
        <v>19</v>
      </c>
      <c r="I83" s="175" t="s">
        <v>23</v>
      </c>
      <c r="J83" s="176" t="s">
        <v>449</v>
      </c>
      <c r="K83" s="175"/>
    </row>
    <row r="84" spans="1:11" s="79" customFormat="1" ht="38.25" x14ac:dyDescent="0.25">
      <c r="B84" s="77"/>
      <c r="C84" s="77" t="s">
        <v>442</v>
      </c>
      <c r="D84" s="77"/>
      <c r="E84" s="77"/>
      <c r="F84" s="77" t="s">
        <v>23</v>
      </c>
      <c r="G84" s="175" t="s">
        <v>450</v>
      </c>
      <c r="H84" s="175" t="s">
        <v>451</v>
      </c>
      <c r="I84" s="175" t="s">
        <v>23</v>
      </c>
      <c r="J84" s="176" t="s">
        <v>422</v>
      </c>
      <c r="K84" s="175"/>
    </row>
    <row r="85" spans="1:11" s="79" customFormat="1" ht="15.75" x14ac:dyDescent="0.25">
      <c r="A85" s="2"/>
      <c r="B85" s="118" t="s">
        <v>452</v>
      </c>
      <c r="C85" s="119"/>
      <c r="D85" s="120"/>
      <c r="E85" s="120"/>
      <c r="F85" s="120"/>
      <c r="G85" s="120"/>
      <c r="H85" s="120"/>
      <c r="I85" s="120"/>
      <c r="J85" s="120"/>
      <c r="K85" s="154"/>
    </row>
    <row r="86" spans="1:11" s="3" customFormat="1" ht="48" customHeight="1" x14ac:dyDescent="0.25">
      <c r="A86" s="696">
        <v>1</v>
      </c>
      <c r="C86" s="107" t="s">
        <v>453</v>
      </c>
      <c r="D86" s="103" t="s">
        <v>23</v>
      </c>
      <c r="E86" s="148" t="s">
        <v>17</v>
      </c>
      <c r="F86" s="75" t="s">
        <v>23</v>
      </c>
      <c r="G86" s="77" t="s">
        <v>27</v>
      </c>
      <c r="H86" s="76" t="s">
        <v>19</v>
      </c>
      <c r="I86" s="421" t="s">
        <v>20</v>
      </c>
      <c r="J86" s="150" t="s">
        <v>332</v>
      </c>
      <c r="K86" s="131"/>
    </row>
    <row r="87" spans="1:11" s="3" customFormat="1" ht="63.75" customHeight="1" x14ac:dyDescent="0.25">
      <c r="A87" s="697"/>
      <c r="C87" s="266" t="s">
        <v>453</v>
      </c>
      <c r="D87" s="401" t="s">
        <v>23</v>
      </c>
      <c r="E87" s="149" t="s">
        <v>17</v>
      </c>
      <c r="F87" s="75" t="s">
        <v>23</v>
      </c>
      <c r="G87" s="77" t="s">
        <v>27</v>
      </c>
      <c r="H87" s="77" t="s">
        <v>22</v>
      </c>
      <c r="I87" s="147" t="s">
        <v>23</v>
      </c>
      <c r="J87" s="151" t="s">
        <v>454</v>
      </c>
      <c r="K87" s="131"/>
    </row>
    <row r="88" spans="1:11" s="133" customFormat="1" ht="30" x14ac:dyDescent="0.25">
      <c r="A88" s="109"/>
      <c r="B88" s="110" t="s">
        <v>322</v>
      </c>
      <c r="C88" s="110" t="s">
        <v>455</v>
      </c>
      <c r="D88" s="111" t="s">
        <v>456</v>
      </c>
      <c r="E88" s="142" t="s">
        <v>457</v>
      </c>
      <c r="F88" s="152" t="s">
        <v>393</v>
      </c>
      <c r="G88" s="153"/>
      <c r="H88" s="152" t="s">
        <v>33</v>
      </c>
      <c r="I88" s="152" t="s">
        <v>458</v>
      </c>
      <c r="J88" s="163">
        <v>0.3</v>
      </c>
      <c r="K88" s="155"/>
    </row>
    <row r="89" spans="1:11" s="133" customFormat="1" ht="51" x14ac:dyDescent="0.25">
      <c r="A89" s="109"/>
      <c r="B89" s="110" t="s">
        <v>322</v>
      </c>
      <c r="C89" s="110" t="s">
        <v>455</v>
      </c>
      <c r="D89" s="135"/>
      <c r="E89" s="135" t="s">
        <v>457</v>
      </c>
      <c r="F89" s="112"/>
      <c r="G89" s="137" t="s">
        <v>459</v>
      </c>
      <c r="H89" s="98" t="s">
        <v>460</v>
      </c>
      <c r="I89" s="98"/>
      <c r="J89" s="98" t="s">
        <v>461</v>
      </c>
      <c r="K89" s="77" t="s">
        <v>462</v>
      </c>
    </row>
    <row r="90" spans="1:11" s="133" customFormat="1" ht="76.5" x14ac:dyDescent="0.25">
      <c r="A90" s="109"/>
      <c r="B90" s="110" t="s">
        <v>322</v>
      </c>
      <c r="C90" s="110" t="s">
        <v>455</v>
      </c>
      <c r="D90" s="135"/>
      <c r="E90" s="135" t="s">
        <v>457</v>
      </c>
      <c r="F90" s="112"/>
      <c r="G90" s="137" t="s">
        <v>463</v>
      </c>
      <c r="H90" s="98" t="s">
        <v>460</v>
      </c>
      <c r="I90" s="98"/>
      <c r="J90" s="98" t="s">
        <v>464</v>
      </c>
      <c r="K90" s="77" t="s">
        <v>462</v>
      </c>
    </row>
    <row r="91" spans="1:11" s="133" customFormat="1" ht="89.25" x14ac:dyDescent="0.25">
      <c r="A91" s="109"/>
      <c r="B91" s="110" t="s">
        <v>322</v>
      </c>
      <c r="C91" s="110" t="s">
        <v>455</v>
      </c>
      <c r="D91" s="135"/>
      <c r="E91" s="135" t="s">
        <v>457</v>
      </c>
      <c r="F91" s="112"/>
      <c r="G91" s="138" t="s">
        <v>235</v>
      </c>
      <c r="H91" s="73" t="s">
        <v>460</v>
      </c>
      <c r="I91" s="73"/>
      <c r="J91" s="73" t="s">
        <v>236</v>
      </c>
      <c r="K91" s="156"/>
    </row>
    <row r="92" spans="1:11" s="133" customFormat="1" ht="89.25" x14ac:dyDescent="0.25">
      <c r="A92" s="109"/>
      <c r="B92" s="110" t="s">
        <v>322</v>
      </c>
      <c r="C92" s="110" t="s">
        <v>455</v>
      </c>
      <c r="D92" s="135"/>
      <c r="E92" s="142" t="s">
        <v>457</v>
      </c>
      <c r="F92" s="145"/>
      <c r="G92" s="138" t="s">
        <v>465</v>
      </c>
      <c r="H92" s="73" t="s">
        <v>460</v>
      </c>
      <c r="I92" s="73"/>
      <c r="J92" s="73" t="s">
        <v>466</v>
      </c>
      <c r="K92" s="156"/>
    </row>
    <row r="93" spans="1:11" s="133" customFormat="1" ht="167.25" customHeight="1" x14ac:dyDescent="0.25">
      <c r="A93" s="109"/>
      <c r="B93" s="110" t="s">
        <v>322</v>
      </c>
      <c r="C93" s="110" t="s">
        <v>455</v>
      </c>
      <c r="D93" s="135"/>
      <c r="E93" s="110" t="s">
        <v>457</v>
      </c>
      <c r="F93" s="112"/>
      <c r="G93" s="139" t="s">
        <v>467</v>
      </c>
      <c r="H93" s="98" t="s">
        <v>460</v>
      </c>
      <c r="I93" s="98"/>
      <c r="J93" s="98" t="s">
        <v>468</v>
      </c>
      <c r="K93" s="156"/>
    </row>
    <row r="94" spans="1:11" s="133" customFormat="1" ht="72" customHeight="1" x14ac:dyDescent="0.25">
      <c r="A94" s="115">
        <v>1</v>
      </c>
      <c r="B94" s="112" t="s">
        <v>322</v>
      </c>
      <c r="C94" s="121" t="s">
        <v>469</v>
      </c>
      <c r="D94" s="136" t="s">
        <v>23</v>
      </c>
      <c r="E94" s="146" t="s">
        <v>470</v>
      </c>
      <c r="F94" s="141" t="s">
        <v>23</v>
      </c>
      <c r="G94" s="140" t="s">
        <v>471</v>
      </c>
      <c r="H94" s="121" t="s">
        <v>61</v>
      </c>
      <c r="I94" s="121" t="s">
        <v>23</v>
      </c>
      <c r="J94" s="108" t="s">
        <v>472</v>
      </c>
      <c r="K94" s="129"/>
    </row>
    <row r="95" spans="1:11" s="133" customFormat="1" ht="72" customHeight="1" x14ac:dyDescent="0.25">
      <c r="A95" s="115">
        <v>1</v>
      </c>
      <c r="B95" s="112" t="s">
        <v>322</v>
      </c>
      <c r="C95" s="121" t="s">
        <v>469</v>
      </c>
      <c r="D95" s="136" t="s">
        <v>23</v>
      </c>
      <c r="E95" s="136" t="s">
        <v>470</v>
      </c>
      <c r="F95" s="112" t="s">
        <v>23</v>
      </c>
      <c r="G95" s="140" t="s">
        <v>471</v>
      </c>
      <c r="H95" s="121" t="s">
        <v>39</v>
      </c>
      <c r="I95" s="121" t="s">
        <v>23</v>
      </c>
      <c r="J95" s="104" t="s">
        <v>473</v>
      </c>
      <c r="K95" s="129"/>
    </row>
    <row r="96" spans="1:11" s="133" customFormat="1" ht="72" customHeight="1" x14ac:dyDescent="0.25">
      <c r="A96" s="116">
        <v>1</v>
      </c>
      <c r="B96" s="122" t="s">
        <v>322</v>
      </c>
      <c r="C96" s="111" t="s">
        <v>474</v>
      </c>
      <c r="D96" s="111" t="s">
        <v>475</v>
      </c>
      <c r="E96" s="143" t="s">
        <v>264</v>
      </c>
      <c r="F96" s="112" t="s">
        <v>23</v>
      </c>
      <c r="G96" s="144" t="s">
        <v>476</v>
      </c>
      <c r="H96" s="111" t="s">
        <v>61</v>
      </c>
      <c r="I96" s="111" t="s">
        <v>23</v>
      </c>
      <c r="J96" s="105" t="s">
        <v>326</v>
      </c>
      <c r="K96" s="129"/>
    </row>
    <row r="97" spans="1:11" s="133" customFormat="1" ht="72" customHeight="1" x14ac:dyDescent="0.25">
      <c r="A97" s="116">
        <v>1</v>
      </c>
      <c r="B97" s="122" t="s">
        <v>322</v>
      </c>
      <c r="C97" s="111" t="s">
        <v>474</v>
      </c>
      <c r="D97" s="111" t="s">
        <v>475</v>
      </c>
      <c r="E97" s="111" t="s">
        <v>264</v>
      </c>
      <c r="F97" s="141" t="s">
        <v>23</v>
      </c>
      <c r="G97" s="111" t="s">
        <v>476</v>
      </c>
      <c r="H97" s="111" t="s">
        <v>39</v>
      </c>
      <c r="I97" s="111" t="s">
        <v>23</v>
      </c>
      <c r="J97" s="105" t="s">
        <v>267</v>
      </c>
      <c r="K97" s="129"/>
    </row>
    <row r="98" spans="1:11" s="133" customFormat="1" ht="72" customHeight="1" x14ac:dyDescent="0.25">
      <c r="A98" s="116">
        <v>2</v>
      </c>
      <c r="B98" s="122" t="s">
        <v>322</v>
      </c>
      <c r="C98" s="111" t="s">
        <v>474</v>
      </c>
      <c r="D98" s="111" t="s">
        <v>477</v>
      </c>
      <c r="E98" s="111" t="s">
        <v>270</v>
      </c>
      <c r="F98" s="112" t="s">
        <v>23</v>
      </c>
      <c r="G98" s="111" t="s">
        <v>478</v>
      </c>
      <c r="H98" s="111" t="s">
        <v>61</v>
      </c>
      <c r="I98" s="111" t="s">
        <v>23</v>
      </c>
      <c r="J98" s="105" t="s">
        <v>272</v>
      </c>
      <c r="K98" s="129"/>
    </row>
    <row r="99" spans="1:11" s="133" customFormat="1" ht="72" customHeight="1" x14ac:dyDescent="0.25">
      <c r="A99" s="116">
        <v>2</v>
      </c>
      <c r="B99" s="122" t="s">
        <v>322</v>
      </c>
      <c r="C99" s="111" t="s">
        <v>474</v>
      </c>
      <c r="D99" s="111" t="s">
        <v>477</v>
      </c>
      <c r="E99" s="111" t="s">
        <v>270</v>
      </c>
      <c r="F99" s="112" t="s">
        <v>23</v>
      </c>
      <c r="G99" s="111" t="s">
        <v>478</v>
      </c>
      <c r="H99" s="111" t="s">
        <v>39</v>
      </c>
      <c r="I99" s="111" t="s">
        <v>23</v>
      </c>
      <c r="J99" s="105" t="s">
        <v>326</v>
      </c>
      <c r="K99" s="129"/>
    </row>
    <row r="100" spans="1:11" s="133" customFormat="1" ht="72" customHeight="1" x14ac:dyDescent="0.25">
      <c r="A100" s="115">
        <v>3</v>
      </c>
      <c r="B100" s="112" t="s">
        <v>322</v>
      </c>
      <c r="C100" s="111" t="s">
        <v>474</v>
      </c>
      <c r="D100" s="111" t="s">
        <v>479</v>
      </c>
      <c r="E100" s="111" t="s">
        <v>276</v>
      </c>
      <c r="F100" s="112" t="s">
        <v>23</v>
      </c>
      <c r="G100" s="111" t="s">
        <v>480</v>
      </c>
      <c r="H100" s="111" t="s">
        <v>61</v>
      </c>
      <c r="I100" s="111" t="s">
        <v>23</v>
      </c>
      <c r="J100" s="105" t="s">
        <v>278</v>
      </c>
      <c r="K100" s="129"/>
    </row>
    <row r="101" spans="1:11" s="133" customFormat="1" ht="72" customHeight="1" x14ac:dyDescent="0.25">
      <c r="A101" s="115">
        <v>3</v>
      </c>
      <c r="B101" s="112" t="s">
        <v>322</v>
      </c>
      <c r="C101" s="111" t="s">
        <v>474</v>
      </c>
      <c r="D101" s="111" t="s">
        <v>479</v>
      </c>
      <c r="E101" s="111" t="s">
        <v>276</v>
      </c>
      <c r="F101" s="112" t="s">
        <v>23</v>
      </c>
      <c r="G101" s="111" t="s">
        <v>480</v>
      </c>
      <c r="H101" s="111" t="s">
        <v>39</v>
      </c>
      <c r="I101" s="111" t="s">
        <v>23</v>
      </c>
      <c r="J101" s="105" t="s">
        <v>280</v>
      </c>
      <c r="K101" s="129"/>
    </row>
    <row r="102" spans="1:11" s="134" customFormat="1" ht="72" customHeight="1" x14ac:dyDescent="0.25">
      <c r="A102" s="117">
        <v>4</v>
      </c>
      <c r="B102" s="124" t="s">
        <v>322</v>
      </c>
      <c r="C102" s="111" t="s">
        <v>474</v>
      </c>
      <c r="D102" s="111" t="s">
        <v>481</v>
      </c>
      <c r="E102" s="111" t="s">
        <v>282</v>
      </c>
      <c r="F102" s="112" t="s">
        <v>23</v>
      </c>
      <c r="G102" s="111" t="s">
        <v>482</v>
      </c>
      <c r="H102" s="111" t="s">
        <v>61</v>
      </c>
      <c r="I102" s="111" t="s">
        <v>23</v>
      </c>
      <c r="J102" s="105" t="s">
        <v>326</v>
      </c>
      <c r="K102" s="157"/>
    </row>
    <row r="103" spans="1:11" s="134" customFormat="1" ht="72" customHeight="1" x14ac:dyDescent="0.25">
      <c r="A103" s="117">
        <v>4</v>
      </c>
      <c r="B103" s="124" t="s">
        <v>322</v>
      </c>
      <c r="C103" s="111" t="s">
        <v>474</v>
      </c>
      <c r="D103" s="111" t="s">
        <v>481</v>
      </c>
      <c r="E103" s="111" t="s">
        <v>282</v>
      </c>
      <c r="F103" s="112" t="s">
        <v>23</v>
      </c>
      <c r="G103" s="111" t="s">
        <v>482</v>
      </c>
      <c r="H103" s="111" t="s">
        <v>39</v>
      </c>
      <c r="I103" s="111" t="s">
        <v>23</v>
      </c>
      <c r="J103" s="105" t="s">
        <v>286</v>
      </c>
      <c r="K103" s="157"/>
    </row>
    <row r="104" spans="1:11" s="133" customFormat="1" ht="72" customHeight="1" x14ac:dyDescent="0.25">
      <c r="A104" s="115">
        <v>5</v>
      </c>
      <c r="B104" s="112" t="s">
        <v>322</v>
      </c>
      <c r="C104" s="121" t="s">
        <v>474</v>
      </c>
      <c r="D104" s="121" t="s">
        <v>483</v>
      </c>
      <c r="E104" s="121" t="s">
        <v>246</v>
      </c>
      <c r="F104" s="112" t="s">
        <v>23</v>
      </c>
      <c r="G104" s="121" t="s">
        <v>484</v>
      </c>
      <c r="H104" s="121" t="s">
        <v>61</v>
      </c>
      <c r="I104" s="121" t="s">
        <v>23</v>
      </c>
      <c r="J104" s="104" t="s">
        <v>326</v>
      </c>
      <c r="K104" s="129"/>
    </row>
    <row r="105" spans="1:11" s="133" customFormat="1" ht="72" customHeight="1" x14ac:dyDescent="0.25">
      <c r="A105" s="115">
        <v>5</v>
      </c>
      <c r="B105" s="112" t="s">
        <v>322</v>
      </c>
      <c r="C105" s="121" t="s">
        <v>474</v>
      </c>
      <c r="D105" s="121" t="s">
        <v>483</v>
      </c>
      <c r="E105" s="121" t="s">
        <v>246</v>
      </c>
      <c r="F105" s="112" t="s">
        <v>23</v>
      </c>
      <c r="G105" s="121" t="s">
        <v>484</v>
      </c>
      <c r="H105" s="121" t="s">
        <v>39</v>
      </c>
      <c r="I105" s="121" t="s">
        <v>23</v>
      </c>
      <c r="J105" s="104" t="s">
        <v>485</v>
      </c>
      <c r="K105" s="129"/>
    </row>
    <row r="106" spans="1:11" s="133" customFormat="1" ht="72" customHeight="1" x14ac:dyDescent="0.25">
      <c r="A106" s="116">
        <v>1</v>
      </c>
      <c r="B106" s="122" t="s">
        <v>322</v>
      </c>
      <c r="C106" s="111" t="s">
        <v>486</v>
      </c>
      <c r="D106" s="111" t="s">
        <v>475</v>
      </c>
      <c r="E106" s="111" t="s">
        <v>487</v>
      </c>
      <c r="F106" s="112" t="s">
        <v>23</v>
      </c>
      <c r="G106" s="111" t="s">
        <v>488</v>
      </c>
      <c r="H106" s="111" t="s">
        <v>39</v>
      </c>
      <c r="I106" s="111" t="s">
        <v>23</v>
      </c>
      <c r="J106" s="123" t="s">
        <v>326</v>
      </c>
      <c r="K106" s="114"/>
    </row>
    <row r="107" spans="1:11" s="133" customFormat="1" ht="72" customHeight="1" x14ac:dyDescent="0.25">
      <c r="A107" s="116">
        <v>1</v>
      </c>
      <c r="B107" s="122" t="s">
        <v>322</v>
      </c>
      <c r="C107" s="111" t="s">
        <v>486</v>
      </c>
      <c r="D107" s="111" t="s">
        <v>475</v>
      </c>
      <c r="E107" s="111" t="s">
        <v>487</v>
      </c>
      <c r="F107" s="112" t="s">
        <v>23</v>
      </c>
      <c r="G107" s="111" t="s">
        <v>488</v>
      </c>
      <c r="H107" s="111" t="s">
        <v>61</v>
      </c>
      <c r="I107" s="111" t="s">
        <v>23</v>
      </c>
      <c r="J107" s="123" t="s">
        <v>489</v>
      </c>
      <c r="K107" s="114"/>
    </row>
    <row r="108" spans="1:11" ht="38.25" x14ac:dyDescent="0.25">
      <c r="B108" s="74"/>
      <c r="C108" s="695" t="s">
        <v>287</v>
      </c>
      <c r="D108" s="293" t="s">
        <v>23</v>
      </c>
      <c r="E108" s="294"/>
      <c r="F108" s="74"/>
      <c r="G108" s="415" t="s">
        <v>490</v>
      </c>
      <c r="H108" s="415" t="s">
        <v>491</v>
      </c>
      <c r="I108" s="293" t="s">
        <v>23</v>
      </c>
      <c r="J108" s="415" t="s">
        <v>492</v>
      </c>
    </row>
    <row r="109" spans="1:11" ht="51" x14ac:dyDescent="0.25">
      <c r="B109" s="74"/>
      <c r="C109" s="695"/>
      <c r="D109" s="293" t="s">
        <v>23</v>
      </c>
      <c r="E109" s="294"/>
      <c r="F109" s="74"/>
      <c r="G109" s="415" t="s">
        <v>493</v>
      </c>
      <c r="H109" s="415" t="s">
        <v>491</v>
      </c>
      <c r="I109" s="293" t="s">
        <v>23</v>
      </c>
      <c r="J109" s="415" t="s">
        <v>494</v>
      </c>
    </row>
    <row r="110" spans="1:11" ht="89.25" x14ac:dyDescent="0.25">
      <c r="B110" s="74"/>
      <c r="C110" s="695"/>
      <c r="D110" s="293" t="s">
        <v>23</v>
      </c>
      <c r="E110" s="294"/>
      <c r="F110" s="74"/>
      <c r="G110" s="415" t="s">
        <v>495</v>
      </c>
      <c r="H110" s="415" t="s">
        <v>491</v>
      </c>
      <c r="I110" s="293" t="s">
        <v>23</v>
      </c>
      <c r="J110" s="415" t="s">
        <v>496</v>
      </c>
    </row>
    <row r="111" spans="1:11" ht="38.25" x14ac:dyDescent="0.25">
      <c r="B111" s="74"/>
      <c r="C111" s="695"/>
      <c r="D111" s="293" t="s">
        <v>23</v>
      </c>
      <c r="E111" s="294"/>
      <c r="F111" s="74"/>
      <c r="G111" s="415" t="s">
        <v>497</v>
      </c>
      <c r="H111" s="415" t="s">
        <v>491</v>
      </c>
      <c r="I111" s="293" t="s">
        <v>23</v>
      </c>
      <c r="J111" s="415" t="s">
        <v>296</v>
      </c>
    </row>
    <row r="112" spans="1:11" ht="38.25" x14ac:dyDescent="0.25">
      <c r="B112" s="74"/>
      <c r="C112" s="695"/>
      <c r="D112" s="293" t="s">
        <v>23</v>
      </c>
      <c r="E112" s="294"/>
      <c r="F112" s="74"/>
      <c r="G112" s="415" t="s">
        <v>297</v>
      </c>
      <c r="H112" s="415" t="s">
        <v>491</v>
      </c>
      <c r="I112" s="293" t="s">
        <v>23</v>
      </c>
      <c r="J112" s="415" t="s">
        <v>298</v>
      </c>
    </row>
  </sheetData>
  <mergeCells count="2">
    <mergeCell ref="C108:C112"/>
    <mergeCell ref="A86:A87"/>
  </mergeCells>
  <phoneticPr fontId="21" type="noConversion"/>
  <pageMargins left="0.7" right="0.7" top="0.75" bottom="0.75" header="0.3" footer="0.3"/>
  <pageSetup orientation="portrait" horizontalDpi="360" verticalDpi="36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5B7A9-0591-4C95-A958-7B93F9E9769D}">
  <sheetPr codeName="Sheet8"/>
  <dimension ref="A2:Q64"/>
  <sheetViews>
    <sheetView topLeftCell="A33" workbookViewId="0"/>
  </sheetViews>
  <sheetFormatPr defaultColWidth="9.140625" defaultRowHeight="12.75" x14ac:dyDescent="0.2"/>
  <cols>
    <col min="1" max="1" width="14.5703125" style="1" customWidth="1"/>
    <col min="2" max="2" width="4.7109375" style="32" customWidth="1"/>
    <col min="3" max="4" width="48.85546875" style="34" customWidth="1"/>
    <col min="5" max="5" width="15.7109375" style="34" customWidth="1"/>
    <col min="6" max="6" width="69.28515625" style="34" customWidth="1"/>
    <col min="7" max="7" width="14" style="34" customWidth="1"/>
    <col min="8" max="8" width="78.85546875" style="34" customWidth="1"/>
    <col min="9" max="9" width="49.7109375" style="1" customWidth="1"/>
    <col min="10" max="12" width="50.7109375" style="1" customWidth="1"/>
    <col min="13" max="13" width="50.7109375" style="28" customWidth="1"/>
    <col min="14" max="14" width="9.7109375" style="17" customWidth="1"/>
    <col min="15" max="16" width="9.7109375" style="35" customWidth="1"/>
    <col min="17" max="17" width="9.7109375" style="17" customWidth="1"/>
    <col min="18" max="16384" width="9.140625" style="1"/>
  </cols>
  <sheetData>
    <row r="2" spans="1:17" x14ac:dyDescent="0.2">
      <c r="A2" s="706" t="s">
        <v>498</v>
      </c>
      <c r="B2" s="706"/>
      <c r="C2" s="706"/>
      <c r="D2" s="706"/>
      <c r="E2" s="706"/>
      <c r="F2" s="706"/>
      <c r="G2" s="706"/>
      <c r="H2" s="706"/>
      <c r="I2" s="706"/>
      <c r="J2" s="706"/>
      <c r="K2" s="706"/>
      <c r="L2" s="706"/>
      <c r="N2" s="97"/>
      <c r="Q2" s="97"/>
    </row>
    <row r="3" spans="1:17" x14ac:dyDescent="0.2">
      <c r="A3" s="706"/>
      <c r="B3" s="706"/>
      <c r="C3" s="706"/>
      <c r="D3" s="706"/>
      <c r="E3" s="706"/>
      <c r="F3" s="706"/>
      <c r="G3" s="706"/>
      <c r="H3" s="706"/>
      <c r="I3" s="706"/>
      <c r="J3" s="706"/>
      <c r="K3" s="706"/>
      <c r="L3" s="706"/>
      <c r="N3" s="97"/>
      <c r="Q3" s="97"/>
    </row>
    <row r="4" spans="1:17" ht="65.25" customHeight="1" x14ac:dyDescent="0.2">
      <c r="A4" s="707"/>
      <c r="B4" s="707"/>
      <c r="C4" s="707"/>
      <c r="D4" s="707"/>
      <c r="E4" s="707"/>
      <c r="F4" s="707"/>
      <c r="G4" s="707"/>
      <c r="H4" s="707"/>
      <c r="I4" s="707"/>
      <c r="J4" s="707"/>
      <c r="K4" s="707"/>
      <c r="L4" s="707"/>
      <c r="N4" s="97"/>
      <c r="Q4" s="97"/>
    </row>
    <row r="5" spans="1:17" s="4" customFormat="1" ht="26.25" customHeight="1" x14ac:dyDescent="0.2">
      <c r="A5" s="52"/>
      <c r="B5" s="708" t="s">
        <v>499</v>
      </c>
      <c r="C5" s="709"/>
      <c r="D5" s="44" t="s">
        <v>500</v>
      </c>
      <c r="E5" s="44" t="s">
        <v>501</v>
      </c>
      <c r="F5" s="44" t="s">
        <v>502</v>
      </c>
      <c r="G5" s="44"/>
      <c r="H5" s="44"/>
      <c r="I5" s="5" t="s">
        <v>503</v>
      </c>
      <c r="J5" s="5" t="s">
        <v>504</v>
      </c>
      <c r="K5" s="5" t="s">
        <v>505</v>
      </c>
      <c r="L5" s="5" t="s">
        <v>506</v>
      </c>
      <c r="M5" s="27"/>
      <c r="N5" s="15"/>
      <c r="O5" s="36"/>
      <c r="P5" s="36"/>
      <c r="Q5" s="15"/>
    </row>
    <row r="6" spans="1:17" s="2" customFormat="1" ht="159.75" customHeight="1" x14ac:dyDescent="0.2">
      <c r="A6" s="52"/>
      <c r="B6" s="710" t="s">
        <v>507</v>
      </c>
      <c r="C6" s="711"/>
      <c r="D6" s="45" t="s">
        <v>508</v>
      </c>
      <c r="E6" s="45"/>
      <c r="F6" s="45" t="s">
        <v>509</v>
      </c>
      <c r="G6" s="45"/>
      <c r="H6" s="45"/>
      <c r="I6" s="712" t="s">
        <v>510</v>
      </c>
      <c r="J6" s="714" t="s">
        <v>511</v>
      </c>
      <c r="K6" s="716" t="s">
        <v>512</v>
      </c>
      <c r="L6" s="718" t="s">
        <v>513</v>
      </c>
      <c r="M6" s="29" t="s">
        <v>514</v>
      </c>
      <c r="N6" s="14"/>
      <c r="O6" s="18"/>
      <c r="P6" s="18"/>
      <c r="Q6" s="14"/>
    </row>
    <row r="7" spans="1:17" s="2" customFormat="1" ht="21" customHeight="1" x14ac:dyDescent="0.25">
      <c r="A7" s="52"/>
      <c r="B7" s="52"/>
      <c r="C7" s="52"/>
      <c r="D7" s="46"/>
      <c r="E7" s="46"/>
      <c r="F7" s="46"/>
      <c r="G7" s="46"/>
      <c r="H7" s="46"/>
      <c r="I7" s="713"/>
      <c r="J7" s="715"/>
      <c r="K7" s="717"/>
      <c r="L7" s="719"/>
      <c r="M7" s="30">
        <f>COUNTA(N9:N64)</f>
        <v>13</v>
      </c>
      <c r="N7" s="14"/>
      <c r="O7" s="18"/>
      <c r="P7" s="18"/>
      <c r="Q7" s="14"/>
    </row>
    <row r="8" spans="1:17" s="2" customFormat="1" ht="73.5" customHeight="1" x14ac:dyDescent="0.25">
      <c r="A8" s="6" t="s">
        <v>515</v>
      </c>
      <c r="B8" s="9"/>
      <c r="C8" s="10" t="s">
        <v>516</v>
      </c>
      <c r="D8" s="48" t="s">
        <v>517</v>
      </c>
      <c r="E8" s="48"/>
      <c r="F8" s="9" t="s">
        <v>5</v>
      </c>
      <c r="G8" s="9" t="s">
        <v>418</v>
      </c>
      <c r="H8" s="9" t="s">
        <v>518</v>
      </c>
      <c r="I8" s="7"/>
      <c r="J8" s="7"/>
      <c r="K8" s="7"/>
      <c r="L8" s="8"/>
      <c r="M8" s="31" t="s">
        <v>519</v>
      </c>
      <c r="N8" s="20" t="s">
        <v>520</v>
      </c>
      <c r="O8" s="19" t="s">
        <v>521</v>
      </c>
      <c r="P8" s="19">
        <f>AVERAGE(P9:P64)</f>
        <v>0.38430769230769241</v>
      </c>
      <c r="Q8" s="20" t="s">
        <v>522</v>
      </c>
    </row>
    <row r="9" spans="1:17" s="2" customFormat="1" ht="42" hidden="1" customHeight="1" x14ac:dyDescent="0.25">
      <c r="A9" s="698" t="s">
        <v>523</v>
      </c>
      <c r="B9" s="721">
        <v>1</v>
      </c>
      <c r="C9" s="723" t="s">
        <v>524</v>
      </c>
      <c r="D9" s="53"/>
      <c r="E9" s="53"/>
      <c r="F9" s="53"/>
      <c r="G9" s="53"/>
      <c r="H9" s="53"/>
      <c r="I9" s="26"/>
      <c r="J9" s="26"/>
      <c r="K9" s="26"/>
      <c r="L9" s="26"/>
      <c r="M9" s="725"/>
      <c r="N9" s="14"/>
      <c r="O9" s="18"/>
      <c r="P9" s="18"/>
      <c r="Q9" s="14"/>
    </row>
    <row r="10" spans="1:17" s="2" customFormat="1" ht="36" hidden="1" customHeight="1" x14ac:dyDescent="0.25">
      <c r="A10" s="720"/>
      <c r="B10" s="722"/>
      <c r="C10" s="724"/>
      <c r="D10" s="53"/>
      <c r="E10" s="53"/>
      <c r="F10" s="53"/>
      <c r="G10" s="53"/>
      <c r="H10" s="53"/>
      <c r="I10" s="24"/>
      <c r="J10" s="23"/>
      <c r="K10" s="23"/>
      <c r="L10" s="25"/>
      <c r="M10" s="726"/>
      <c r="N10" s="14">
        <v>4</v>
      </c>
      <c r="O10" s="18">
        <f>IF(N10=1,0)+IF(N10=2,0.333)+IF(N10=3,0.666)+IF(N10=4,100%)</f>
        <v>1</v>
      </c>
      <c r="P10" s="18">
        <f>O10*Q10/100</f>
        <v>1</v>
      </c>
      <c r="Q10" s="14">
        <v>100</v>
      </c>
    </row>
    <row r="11" spans="1:17" s="2" customFormat="1" ht="42" hidden="1" customHeight="1" x14ac:dyDescent="0.25">
      <c r="A11" s="65" t="s">
        <v>523</v>
      </c>
      <c r="B11" s="67">
        <v>2</v>
      </c>
      <c r="C11" s="412" t="s">
        <v>525</v>
      </c>
      <c r="D11" s="53"/>
      <c r="E11" s="53"/>
      <c r="F11" s="53"/>
      <c r="G11" s="53"/>
      <c r="H11" s="53"/>
      <c r="I11" s="21"/>
      <c r="J11" s="26"/>
      <c r="K11" s="26"/>
      <c r="L11" s="26"/>
      <c r="M11" s="725"/>
      <c r="N11" s="14"/>
      <c r="O11" s="18"/>
      <c r="P11" s="18"/>
      <c r="Q11" s="14"/>
    </row>
    <row r="12" spans="1:17" s="2" customFormat="1" ht="60.75" customHeight="1" x14ac:dyDescent="0.25">
      <c r="A12" s="65" t="s">
        <v>523</v>
      </c>
      <c r="B12" s="68">
        <v>3</v>
      </c>
      <c r="C12" s="412" t="s">
        <v>310</v>
      </c>
      <c r="D12" s="53" t="s">
        <v>526</v>
      </c>
      <c r="E12" s="53"/>
      <c r="F12" s="53" t="s">
        <v>527</v>
      </c>
      <c r="G12" s="53"/>
      <c r="H12" s="53" t="s">
        <v>528</v>
      </c>
      <c r="I12" s="70"/>
      <c r="J12" s="47"/>
      <c r="K12" s="47"/>
      <c r="L12" s="413"/>
      <c r="M12" s="727"/>
      <c r="N12" s="14"/>
      <c r="O12" s="18"/>
      <c r="P12" s="18"/>
      <c r="Q12" s="14"/>
    </row>
    <row r="13" spans="1:17" s="2" customFormat="1" ht="24.95" customHeight="1" x14ac:dyDescent="0.25">
      <c r="A13" s="6" t="s">
        <v>316</v>
      </c>
      <c r="B13" s="9"/>
      <c r="C13" s="10"/>
      <c r="D13" s="9"/>
      <c r="E13" s="9"/>
      <c r="F13" s="9"/>
      <c r="G13" s="9"/>
      <c r="H13" s="9"/>
      <c r="I13" s="7"/>
      <c r="J13" s="7"/>
      <c r="K13" s="7"/>
      <c r="L13" s="8"/>
      <c r="M13" s="31" t="s">
        <v>519</v>
      </c>
      <c r="N13" s="20" t="s">
        <v>520</v>
      </c>
      <c r="O13" s="19" t="s">
        <v>521</v>
      </c>
      <c r="P13" s="19">
        <f>AVERAGE(P14:P71)</f>
        <v>0.33300000000000007</v>
      </c>
      <c r="Q13" s="20" t="s">
        <v>522</v>
      </c>
    </row>
    <row r="14" spans="1:17" s="3" customFormat="1" ht="91.5" customHeight="1" x14ac:dyDescent="0.25">
      <c r="A14" s="409" t="s">
        <v>529</v>
      </c>
      <c r="B14" s="410">
        <v>4</v>
      </c>
      <c r="C14" s="50" t="s">
        <v>530</v>
      </c>
      <c r="D14" s="55" t="s">
        <v>531</v>
      </c>
      <c r="E14" s="55"/>
      <c r="F14" s="55" t="s">
        <v>532</v>
      </c>
      <c r="G14" s="55"/>
      <c r="H14" s="55" t="s">
        <v>533</v>
      </c>
      <c r="I14" s="406"/>
      <c r="J14" s="406"/>
      <c r="K14" s="406"/>
      <c r="L14" s="406"/>
      <c r="M14" s="49"/>
      <c r="N14" s="16"/>
      <c r="O14" s="37"/>
      <c r="P14" s="37"/>
      <c r="Q14" s="14"/>
    </row>
    <row r="15" spans="1:17" s="3" customFormat="1" ht="36" customHeight="1" x14ac:dyDescent="0.25">
      <c r="A15" s="698" t="s">
        <v>529</v>
      </c>
      <c r="B15" s="700">
        <v>5</v>
      </c>
      <c r="C15" s="702"/>
      <c r="D15" s="54"/>
      <c r="E15" s="54"/>
      <c r="F15" s="54"/>
      <c r="G15" s="54"/>
      <c r="H15" s="54"/>
      <c r="I15" s="406"/>
      <c r="J15" s="406"/>
      <c r="K15" s="406"/>
      <c r="L15" s="406"/>
      <c r="M15" s="704"/>
      <c r="N15" s="16"/>
      <c r="O15" s="16"/>
      <c r="P15" s="16"/>
      <c r="Q15" s="16"/>
    </row>
    <row r="16" spans="1:17" s="3" customFormat="1" ht="36" customHeight="1" x14ac:dyDescent="0.25">
      <c r="A16" s="699"/>
      <c r="B16" s="701"/>
      <c r="C16" s="703"/>
      <c r="D16" s="54"/>
      <c r="E16" s="54"/>
      <c r="F16" s="54"/>
      <c r="G16" s="54"/>
      <c r="H16" s="54"/>
      <c r="I16" s="22"/>
      <c r="J16" s="23"/>
      <c r="K16" s="23"/>
      <c r="L16" s="25"/>
      <c r="M16" s="705"/>
      <c r="N16" s="16">
        <v>2</v>
      </c>
      <c r="O16" s="18">
        <f>IF(N16=1,0)+IF(N16=2,0.333)+IF(N16=3,0.666)+IF(N16=4,100%)</f>
        <v>0.33300000000000002</v>
      </c>
      <c r="P16" s="18">
        <f>O16*Q16/100</f>
        <v>0.33300000000000002</v>
      </c>
      <c r="Q16" s="14">
        <v>100</v>
      </c>
    </row>
    <row r="17" spans="1:17" s="2" customFormat="1" ht="42" customHeight="1" x14ac:dyDescent="0.25">
      <c r="A17" s="698" t="s">
        <v>529</v>
      </c>
      <c r="B17" s="721">
        <v>6</v>
      </c>
      <c r="C17" s="702"/>
      <c r="D17" s="54"/>
      <c r="E17" s="54"/>
      <c r="F17" s="54"/>
      <c r="G17" s="54"/>
      <c r="H17" s="54"/>
      <c r="I17" s="26"/>
      <c r="J17" s="26"/>
      <c r="K17" s="26"/>
      <c r="L17" s="26"/>
      <c r="M17" s="725"/>
      <c r="N17" s="14"/>
      <c r="O17" s="18"/>
      <c r="P17" s="18"/>
      <c r="Q17" s="14"/>
    </row>
    <row r="18" spans="1:17" s="2" customFormat="1" ht="36" customHeight="1" x14ac:dyDescent="0.25">
      <c r="A18" s="699"/>
      <c r="B18" s="722"/>
      <c r="C18" s="703"/>
      <c r="D18" s="54"/>
      <c r="E18" s="54"/>
      <c r="F18" s="54"/>
      <c r="G18" s="54"/>
      <c r="H18" s="54"/>
      <c r="I18" s="22"/>
      <c r="J18" s="23"/>
      <c r="K18" s="23"/>
      <c r="L18" s="25"/>
      <c r="M18" s="726"/>
      <c r="N18" s="14">
        <v>2</v>
      </c>
      <c r="O18" s="18">
        <f>IF(N18=1,0)+IF(N18=2,0.333)+IF(N18=3,0.666)+IF(N18=4,100%)</f>
        <v>0.33300000000000002</v>
      </c>
      <c r="P18" s="18">
        <f>O18*Q18/100</f>
        <v>0.33300000000000002</v>
      </c>
      <c r="Q18" s="14">
        <v>100</v>
      </c>
    </row>
    <row r="19" spans="1:17" s="2" customFormat="1" ht="24.95" customHeight="1" x14ac:dyDescent="0.25">
      <c r="A19" s="6" t="s">
        <v>534</v>
      </c>
      <c r="B19" s="9"/>
      <c r="C19" s="10"/>
      <c r="D19" s="9"/>
      <c r="E19" s="9"/>
      <c r="F19" s="9"/>
      <c r="G19" s="9"/>
      <c r="H19" s="9"/>
      <c r="I19" s="7"/>
      <c r="J19" s="7"/>
      <c r="K19" s="7"/>
      <c r="L19" s="8"/>
      <c r="M19" s="31" t="s">
        <v>519</v>
      </c>
      <c r="N19" s="20" t="s">
        <v>520</v>
      </c>
      <c r="O19" s="19" t="s">
        <v>521</v>
      </c>
      <c r="P19" s="19">
        <f>AVERAGE(P20:P78)</f>
        <v>0.33300000000000002</v>
      </c>
      <c r="Q19" s="20" t="s">
        <v>522</v>
      </c>
    </row>
    <row r="20" spans="1:17" s="2" customFormat="1" ht="48.75" customHeight="1" x14ac:dyDescent="0.25">
      <c r="A20" s="698" t="s">
        <v>535</v>
      </c>
      <c r="B20" s="721">
        <v>7</v>
      </c>
      <c r="C20" s="702" t="s">
        <v>342</v>
      </c>
      <c r="D20" s="54" t="s">
        <v>536</v>
      </c>
      <c r="E20" s="54"/>
      <c r="F20" s="57" t="s">
        <v>537</v>
      </c>
      <c r="G20" s="57"/>
      <c r="H20" s="57" t="s">
        <v>538</v>
      </c>
      <c r="I20" s="412"/>
      <c r="J20" s="26"/>
      <c r="K20" s="26"/>
      <c r="L20" s="26"/>
      <c r="M20" s="725"/>
      <c r="N20" s="14"/>
      <c r="O20" s="18"/>
      <c r="P20" s="18"/>
      <c r="Q20" s="14"/>
    </row>
    <row r="21" spans="1:17" s="2" customFormat="1" ht="48.75" customHeight="1" x14ac:dyDescent="0.25">
      <c r="A21" s="699"/>
      <c r="B21" s="728"/>
      <c r="C21" s="729"/>
      <c r="D21" s="54" t="s">
        <v>536</v>
      </c>
      <c r="E21" s="54"/>
      <c r="F21" s="58" t="s">
        <v>539</v>
      </c>
      <c r="G21" s="58"/>
      <c r="H21" s="58"/>
      <c r="I21" s="47"/>
      <c r="J21" s="47"/>
      <c r="K21" s="47"/>
      <c r="L21" s="413"/>
      <c r="M21" s="727"/>
      <c r="N21" s="14"/>
      <c r="O21" s="18"/>
      <c r="P21" s="18"/>
      <c r="Q21" s="14"/>
    </row>
    <row r="22" spans="1:17" s="2" customFormat="1" ht="48.75" customHeight="1" x14ac:dyDescent="0.25">
      <c r="A22" s="699"/>
      <c r="B22" s="728"/>
      <c r="C22" s="729"/>
      <c r="D22" s="54" t="s">
        <v>526</v>
      </c>
      <c r="E22" s="54"/>
      <c r="F22" s="57" t="s">
        <v>540</v>
      </c>
      <c r="G22" s="57"/>
      <c r="H22" s="57" t="s">
        <v>541</v>
      </c>
      <c r="I22" s="47"/>
      <c r="J22" s="47"/>
      <c r="K22" s="47"/>
      <c r="L22" s="413"/>
      <c r="M22" s="727"/>
      <c r="N22" s="14"/>
      <c r="O22" s="18"/>
      <c r="P22" s="18"/>
      <c r="Q22" s="14"/>
    </row>
    <row r="23" spans="1:17" s="2" customFormat="1" ht="64.5" customHeight="1" x14ac:dyDescent="0.25">
      <c r="A23" s="699"/>
      <c r="B23" s="728"/>
      <c r="C23" s="729"/>
      <c r="D23" s="54" t="s">
        <v>536</v>
      </c>
      <c r="E23" s="54"/>
      <c r="F23" s="58" t="s">
        <v>542</v>
      </c>
      <c r="G23" s="58"/>
      <c r="H23" s="58"/>
      <c r="I23" s="47"/>
      <c r="J23" s="47"/>
      <c r="K23" s="47"/>
      <c r="L23" s="413"/>
      <c r="M23" s="727"/>
      <c r="N23" s="14"/>
      <c r="O23" s="18"/>
      <c r="P23" s="18"/>
      <c r="Q23" s="14"/>
    </row>
    <row r="24" spans="1:17" s="2" customFormat="1" ht="37.5" customHeight="1" x14ac:dyDescent="0.25">
      <c r="A24" s="698" t="s">
        <v>535</v>
      </c>
      <c r="B24" s="721">
        <v>8</v>
      </c>
      <c r="C24" s="702" t="s">
        <v>543</v>
      </c>
      <c r="D24" s="54" t="s">
        <v>536</v>
      </c>
      <c r="E24" s="54"/>
      <c r="F24" s="57" t="s">
        <v>544</v>
      </c>
      <c r="G24" s="57"/>
      <c r="H24" s="57" t="s">
        <v>545</v>
      </c>
      <c r="I24" s="412"/>
      <c r="J24" s="26"/>
      <c r="K24" s="26"/>
      <c r="L24" s="26"/>
      <c r="M24" s="725"/>
      <c r="N24" s="14"/>
      <c r="O24" s="18"/>
      <c r="P24" s="18"/>
      <c r="Q24" s="14"/>
    </row>
    <row r="25" spans="1:17" s="2" customFormat="1" ht="85.5" customHeight="1" x14ac:dyDescent="0.25">
      <c r="A25" s="699"/>
      <c r="B25" s="728"/>
      <c r="C25" s="729"/>
      <c r="D25" s="54" t="s">
        <v>536</v>
      </c>
      <c r="E25" s="54"/>
      <c r="F25" s="57" t="s">
        <v>546</v>
      </c>
      <c r="G25" s="57"/>
      <c r="H25" s="57" t="s">
        <v>547</v>
      </c>
      <c r="I25" s="47"/>
      <c r="J25" s="47"/>
      <c r="K25" s="47"/>
      <c r="L25" s="413"/>
      <c r="M25" s="727"/>
      <c r="N25" s="14"/>
      <c r="O25" s="18"/>
      <c r="P25" s="18"/>
      <c r="Q25" s="14"/>
    </row>
    <row r="26" spans="1:17" s="2" customFormat="1" ht="37.5" customHeight="1" x14ac:dyDescent="0.25">
      <c r="A26" s="699"/>
      <c r="B26" s="728"/>
      <c r="C26" s="729"/>
      <c r="D26" s="54" t="s">
        <v>536</v>
      </c>
      <c r="E26" s="54"/>
      <c r="F26" s="57" t="s">
        <v>548</v>
      </c>
      <c r="G26" s="57"/>
      <c r="H26" s="57" t="s">
        <v>549</v>
      </c>
      <c r="I26" s="47"/>
      <c r="J26" s="47"/>
      <c r="K26" s="47"/>
      <c r="L26" s="413"/>
      <c r="M26" s="727"/>
      <c r="N26" s="14"/>
      <c r="O26" s="18"/>
      <c r="P26" s="18"/>
      <c r="Q26" s="14"/>
    </row>
    <row r="27" spans="1:17" s="2" customFormat="1" ht="37.5" customHeight="1" x14ac:dyDescent="0.25">
      <c r="A27" s="699"/>
      <c r="B27" s="728"/>
      <c r="C27" s="729"/>
      <c r="D27" s="54" t="s">
        <v>536</v>
      </c>
      <c r="E27" s="54"/>
      <c r="F27" s="57" t="s">
        <v>550</v>
      </c>
      <c r="G27" s="57"/>
      <c r="H27" s="57" t="s">
        <v>551</v>
      </c>
      <c r="I27" s="47"/>
      <c r="J27" s="47"/>
      <c r="K27" s="47"/>
      <c r="L27" s="413"/>
      <c r="M27" s="727"/>
      <c r="N27" s="14"/>
      <c r="O27" s="18"/>
      <c r="P27" s="18"/>
      <c r="Q27" s="14"/>
    </row>
    <row r="28" spans="1:17" s="2" customFormat="1" ht="37.5" customHeight="1" x14ac:dyDescent="0.25">
      <c r="A28" s="699"/>
      <c r="B28" s="728"/>
      <c r="C28" s="729"/>
      <c r="D28" s="54" t="s">
        <v>536</v>
      </c>
      <c r="E28" s="54"/>
      <c r="F28" s="57" t="s">
        <v>552</v>
      </c>
      <c r="G28" s="57"/>
      <c r="H28" s="57" t="s">
        <v>551</v>
      </c>
      <c r="I28" s="47"/>
      <c r="J28" s="47"/>
      <c r="K28" s="47"/>
      <c r="L28" s="413"/>
      <c r="M28" s="727"/>
      <c r="N28" s="14"/>
      <c r="O28" s="18"/>
      <c r="P28" s="18"/>
      <c r="Q28" s="14"/>
    </row>
    <row r="29" spans="1:17" s="2" customFormat="1" ht="37.5" customHeight="1" x14ac:dyDescent="0.25">
      <c r="A29" s="699"/>
      <c r="B29" s="728"/>
      <c r="C29" s="729"/>
      <c r="D29" s="54" t="s">
        <v>536</v>
      </c>
      <c r="E29" s="54"/>
      <c r="F29" s="57" t="s">
        <v>553</v>
      </c>
      <c r="G29" s="57"/>
      <c r="H29" s="57" t="s">
        <v>554</v>
      </c>
      <c r="I29" s="47"/>
      <c r="J29" s="47"/>
      <c r="K29" s="47"/>
      <c r="L29" s="413"/>
      <c r="M29" s="727"/>
      <c r="N29" s="14"/>
      <c r="O29" s="18"/>
      <c r="P29" s="18"/>
      <c r="Q29" s="14"/>
    </row>
    <row r="30" spans="1:17" s="2" customFormat="1" ht="37.5" customHeight="1" x14ac:dyDescent="0.25">
      <c r="A30" s="699"/>
      <c r="B30" s="728"/>
      <c r="C30" s="729"/>
      <c r="D30" s="54" t="s">
        <v>536</v>
      </c>
      <c r="E30" s="54"/>
      <c r="F30" s="57" t="s">
        <v>555</v>
      </c>
      <c r="G30" s="57"/>
      <c r="H30" s="57" t="s">
        <v>556</v>
      </c>
      <c r="I30" s="47"/>
      <c r="J30" s="47"/>
      <c r="K30" s="47"/>
      <c r="L30" s="413"/>
      <c r="M30" s="727"/>
      <c r="N30" s="14"/>
      <c r="O30" s="18"/>
      <c r="P30" s="18"/>
      <c r="Q30" s="14"/>
    </row>
    <row r="31" spans="1:17" s="2" customFormat="1" ht="37.5" customHeight="1" x14ac:dyDescent="0.25">
      <c r="A31" s="699"/>
      <c r="B31" s="728"/>
      <c r="C31" s="729"/>
      <c r="D31" s="54" t="s">
        <v>536</v>
      </c>
      <c r="E31" s="54"/>
      <c r="F31" s="57" t="s">
        <v>557</v>
      </c>
      <c r="G31" s="57"/>
      <c r="H31" s="57" t="s">
        <v>558</v>
      </c>
      <c r="I31" s="47"/>
      <c r="J31" s="47"/>
      <c r="K31" s="47"/>
      <c r="L31" s="413"/>
      <c r="M31" s="727"/>
      <c r="N31" s="14"/>
      <c r="O31" s="18"/>
      <c r="P31" s="18"/>
      <c r="Q31" s="14"/>
    </row>
    <row r="32" spans="1:17" ht="120.75" customHeight="1" x14ac:dyDescent="0.2">
      <c r="A32" s="720"/>
      <c r="B32" s="728"/>
      <c r="C32" s="729"/>
      <c r="D32" s="54" t="s">
        <v>536</v>
      </c>
      <c r="E32" s="54"/>
      <c r="F32" s="57" t="s">
        <v>559</v>
      </c>
      <c r="G32" s="57"/>
      <c r="H32" s="57" t="s">
        <v>560</v>
      </c>
      <c r="I32" s="23"/>
      <c r="J32" s="23"/>
      <c r="K32" s="23"/>
      <c r="L32" s="25"/>
      <c r="M32" s="726"/>
      <c r="N32" s="14">
        <v>2</v>
      </c>
      <c r="O32" s="18">
        <f>IF(N32=1,0)+IF(N32=2,0.333)+IF(N32=3,0.666)+IF(N32=4,100%)</f>
        <v>0.33300000000000002</v>
      </c>
      <c r="P32" s="18">
        <f>O32*Q32/100</f>
        <v>0.33300000000000002</v>
      </c>
      <c r="Q32" s="14">
        <v>100</v>
      </c>
    </row>
    <row r="33" spans="1:17" s="2" customFormat="1" ht="69" customHeight="1" x14ac:dyDescent="0.25">
      <c r="A33" s="698" t="s">
        <v>535</v>
      </c>
      <c r="B33" s="721">
        <v>9</v>
      </c>
      <c r="C33" s="702" t="s">
        <v>561</v>
      </c>
      <c r="D33" s="54"/>
      <c r="E33" s="54"/>
      <c r="F33" s="730" t="s">
        <v>562</v>
      </c>
      <c r="G33" s="414"/>
      <c r="H33" s="414" t="s">
        <v>563</v>
      </c>
      <c r="I33" s="412"/>
      <c r="J33" s="26"/>
      <c r="K33" s="26"/>
      <c r="L33" s="26"/>
      <c r="M33" s="725"/>
      <c r="N33" s="14"/>
      <c r="O33" s="18"/>
      <c r="P33" s="18"/>
      <c r="Q33" s="14"/>
    </row>
    <row r="34" spans="1:17" s="2" customFormat="1" ht="69" customHeight="1" x14ac:dyDescent="0.25">
      <c r="A34" s="699"/>
      <c r="B34" s="728"/>
      <c r="C34" s="729"/>
      <c r="D34" s="54"/>
      <c r="E34" s="54"/>
      <c r="F34" s="730"/>
      <c r="G34" s="414"/>
      <c r="H34" s="414" t="s">
        <v>564</v>
      </c>
      <c r="I34" s="47"/>
      <c r="J34" s="47"/>
      <c r="K34" s="47"/>
      <c r="L34" s="413"/>
      <c r="M34" s="727"/>
      <c r="N34" s="14"/>
      <c r="O34" s="18"/>
      <c r="P34" s="18"/>
      <c r="Q34" s="14"/>
    </row>
    <row r="35" spans="1:17" s="2" customFormat="1" ht="69" customHeight="1" x14ac:dyDescent="0.25">
      <c r="A35" s="699"/>
      <c r="B35" s="728"/>
      <c r="C35" s="729"/>
      <c r="D35" s="54"/>
      <c r="E35" s="54"/>
      <c r="F35" s="59" t="s">
        <v>565</v>
      </c>
      <c r="G35" s="59"/>
      <c r="H35" s="59" t="s">
        <v>566</v>
      </c>
      <c r="I35" s="47"/>
      <c r="J35" s="47"/>
      <c r="K35" s="47"/>
      <c r="L35" s="413"/>
      <c r="M35" s="727"/>
      <c r="N35" s="14"/>
      <c r="O35" s="18"/>
      <c r="P35" s="18"/>
      <c r="Q35" s="14"/>
    </row>
    <row r="36" spans="1:17" s="2" customFormat="1" ht="69" customHeight="1" x14ac:dyDescent="0.25">
      <c r="A36" s="699"/>
      <c r="B36" s="728"/>
      <c r="C36" s="729"/>
      <c r="D36" s="54"/>
      <c r="E36" s="54"/>
      <c r="F36" s="57" t="s">
        <v>567</v>
      </c>
      <c r="G36" s="57"/>
      <c r="H36" s="57" t="s">
        <v>568</v>
      </c>
      <c r="I36" s="47"/>
      <c r="J36" s="47"/>
      <c r="K36" s="47"/>
      <c r="L36" s="413"/>
      <c r="M36" s="727"/>
      <c r="N36" s="14"/>
      <c r="O36" s="18"/>
      <c r="P36" s="18"/>
      <c r="Q36" s="14"/>
    </row>
    <row r="37" spans="1:17" s="2" customFormat="1" ht="69" customHeight="1" x14ac:dyDescent="0.25">
      <c r="A37" s="699"/>
      <c r="B37" s="728"/>
      <c r="C37" s="729"/>
      <c r="D37" s="54"/>
      <c r="E37" s="54"/>
      <c r="F37" s="60" t="s">
        <v>569</v>
      </c>
      <c r="G37" s="60"/>
      <c r="H37" s="59" t="s">
        <v>570</v>
      </c>
      <c r="I37" s="47"/>
      <c r="J37" s="47"/>
      <c r="K37" s="47"/>
      <c r="L37" s="413"/>
      <c r="M37" s="727"/>
      <c r="N37" s="14"/>
      <c r="O37" s="18"/>
      <c r="P37" s="18"/>
      <c r="Q37" s="14"/>
    </row>
    <row r="38" spans="1:17" ht="46.5" customHeight="1" x14ac:dyDescent="0.2">
      <c r="A38" s="720"/>
      <c r="B38" s="722"/>
      <c r="C38" s="703"/>
      <c r="D38" s="54"/>
      <c r="E38" s="54"/>
      <c r="F38" s="57" t="s">
        <v>571</v>
      </c>
      <c r="G38" s="57"/>
      <c r="H38" s="57" t="s">
        <v>570</v>
      </c>
      <c r="I38" s="23"/>
      <c r="J38" s="23"/>
      <c r="K38" s="23"/>
      <c r="L38" s="25"/>
      <c r="M38" s="726"/>
      <c r="N38" s="14">
        <v>2</v>
      </c>
      <c r="O38" s="18">
        <f>IF(N38=1,0)+IF(N38=2,0.333)+IF(N38=3,0.666)+IF(N38=4,100%)</f>
        <v>0.33300000000000002</v>
      </c>
      <c r="P38" s="18">
        <f>O38*Q38/100</f>
        <v>0.33300000000000002</v>
      </c>
      <c r="Q38" s="14">
        <v>100</v>
      </c>
    </row>
    <row r="39" spans="1:17" s="2" customFormat="1" ht="57" customHeight="1" x14ac:dyDescent="0.25">
      <c r="A39" s="698" t="s">
        <v>535</v>
      </c>
      <c r="B39" s="721">
        <v>10</v>
      </c>
      <c r="C39" s="702" t="s">
        <v>572</v>
      </c>
      <c r="D39" s="54"/>
      <c r="E39" s="54"/>
      <c r="F39" s="59" t="s">
        <v>573</v>
      </c>
      <c r="G39" s="59"/>
      <c r="H39" s="59" t="s">
        <v>574</v>
      </c>
      <c r="I39" s="412"/>
      <c r="J39" s="26"/>
      <c r="K39" s="26"/>
      <c r="L39" s="26"/>
      <c r="M39" s="725"/>
      <c r="N39" s="14"/>
      <c r="O39" s="18"/>
      <c r="P39" s="18"/>
      <c r="Q39" s="14"/>
    </row>
    <row r="40" spans="1:17" s="2" customFormat="1" ht="57" customHeight="1" x14ac:dyDescent="0.25">
      <c r="A40" s="699"/>
      <c r="B40" s="728"/>
      <c r="C40" s="729"/>
      <c r="D40" s="54"/>
      <c r="E40" s="54"/>
      <c r="F40" s="57" t="s">
        <v>575</v>
      </c>
      <c r="G40" s="57"/>
      <c r="H40" s="57" t="s">
        <v>576</v>
      </c>
      <c r="I40" s="47"/>
      <c r="J40" s="47"/>
      <c r="K40" s="47"/>
      <c r="L40" s="413"/>
      <c r="M40" s="727"/>
      <c r="N40" s="14"/>
      <c r="O40" s="18"/>
      <c r="P40" s="18"/>
      <c r="Q40" s="14"/>
    </row>
    <row r="41" spans="1:17" s="2" customFormat="1" ht="57" customHeight="1" x14ac:dyDescent="0.25">
      <c r="A41" s="699"/>
      <c r="B41" s="728"/>
      <c r="C41" s="729"/>
      <c r="D41" s="54"/>
      <c r="E41" s="54"/>
      <c r="F41" s="59" t="s">
        <v>577</v>
      </c>
      <c r="G41" s="59"/>
      <c r="H41" s="59" t="s">
        <v>578</v>
      </c>
      <c r="I41" s="47"/>
      <c r="J41" s="47"/>
      <c r="K41" s="47"/>
      <c r="L41" s="413"/>
      <c r="M41" s="727"/>
      <c r="N41" s="14"/>
      <c r="O41" s="18"/>
      <c r="P41" s="18"/>
      <c r="Q41" s="14"/>
    </row>
    <row r="42" spans="1:17" s="2" customFormat="1" ht="57" customHeight="1" x14ac:dyDescent="0.25">
      <c r="A42" s="699"/>
      <c r="B42" s="728"/>
      <c r="C42" s="729"/>
      <c r="D42" s="54"/>
      <c r="E42" s="54"/>
      <c r="F42" s="57" t="s">
        <v>579</v>
      </c>
      <c r="G42" s="57"/>
      <c r="H42" s="57" t="s">
        <v>580</v>
      </c>
      <c r="I42" s="47"/>
      <c r="J42" s="47"/>
      <c r="K42" s="47"/>
      <c r="L42" s="413"/>
      <c r="M42" s="727"/>
      <c r="N42" s="14"/>
      <c r="O42" s="18"/>
      <c r="P42" s="18"/>
      <c r="Q42" s="14"/>
    </row>
    <row r="43" spans="1:17" ht="45.75" customHeight="1" x14ac:dyDescent="0.2">
      <c r="A43" s="720"/>
      <c r="B43" s="722"/>
      <c r="C43" s="703"/>
      <c r="D43" s="54"/>
      <c r="E43" s="54"/>
      <c r="F43" s="59" t="s">
        <v>581</v>
      </c>
      <c r="G43" s="59"/>
      <c r="H43" s="59" t="s">
        <v>582</v>
      </c>
      <c r="I43" s="23"/>
      <c r="J43" s="23"/>
      <c r="K43" s="23"/>
      <c r="L43" s="25"/>
      <c r="M43" s="726"/>
      <c r="N43" s="14">
        <v>2</v>
      </c>
      <c r="O43" s="18">
        <f>IF(N43=1,0)+IF(N43=2,0.333)+IF(N43=3,0.666)+IF(N43=4,100%)</f>
        <v>0.33300000000000002</v>
      </c>
      <c r="P43" s="18">
        <f>O43*Q43/100</f>
        <v>0.33300000000000002</v>
      </c>
      <c r="Q43" s="14">
        <v>100</v>
      </c>
    </row>
    <row r="44" spans="1:17" s="2" customFormat="1" ht="57.75" customHeight="1" x14ac:dyDescent="0.25">
      <c r="A44" s="698" t="s">
        <v>535</v>
      </c>
      <c r="B44" s="721">
        <v>11</v>
      </c>
      <c r="C44" s="731" t="s">
        <v>23</v>
      </c>
      <c r="D44" s="54"/>
      <c r="E44" s="54"/>
      <c r="F44" s="57" t="s">
        <v>583</v>
      </c>
      <c r="G44" s="57"/>
      <c r="H44" s="61" t="s">
        <v>584</v>
      </c>
      <c r="I44" s="412"/>
      <c r="J44" s="26"/>
      <c r="K44" s="26"/>
      <c r="L44" s="26"/>
      <c r="M44" s="725"/>
      <c r="N44" s="14"/>
      <c r="O44" s="18"/>
      <c r="P44" s="18"/>
      <c r="Q44" s="14"/>
    </row>
    <row r="45" spans="1:17" s="2" customFormat="1" ht="46.5" customHeight="1" x14ac:dyDescent="0.25">
      <c r="A45" s="699"/>
      <c r="B45" s="728"/>
      <c r="C45" s="732"/>
      <c r="D45" s="54"/>
      <c r="E45" s="54"/>
      <c r="F45" s="60" t="s">
        <v>585</v>
      </c>
      <c r="G45" s="60"/>
      <c r="H45" s="60" t="s">
        <v>586</v>
      </c>
      <c r="I45" s="23"/>
      <c r="J45" s="23"/>
      <c r="K45" s="23"/>
      <c r="L45" s="25"/>
      <c r="M45" s="727"/>
      <c r="N45" s="14">
        <v>2</v>
      </c>
      <c r="O45" s="18">
        <f>IF(N45=1,0)+IF(N45=2,0.333)+IF(N45=3,0.666)+IF(N45=4,100%)</f>
        <v>0.33300000000000002</v>
      </c>
      <c r="P45" s="18">
        <f>O45*Q45/100</f>
        <v>0.33300000000000002</v>
      </c>
      <c r="Q45" s="14">
        <v>100</v>
      </c>
    </row>
    <row r="46" spans="1:17" s="2" customFormat="1" ht="46.5" customHeight="1" x14ac:dyDescent="0.25">
      <c r="A46" s="699" t="s">
        <v>587</v>
      </c>
      <c r="B46" s="728">
        <v>12</v>
      </c>
      <c r="C46" s="732" t="s">
        <v>442</v>
      </c>
      <c r="D46" s="734" t="s">
        <v>526</v>
      </c>
      <c r="E46" s="54"/>
      <c r="F46" s="736" t="s">
        <v>588</v>
      </c>
      <c r="G46" s="60" t="s">
        <v>39</v>
      </c>
      <c r="H46" s="60" t="s">
        <v>589</v>
      </c>
      <c r="I46" s="23"/>
      <c r="J46" s="23"/>
      <c r="K46" s="23"/>
      <c r="L46" s="25"/>
      <c r="M46" s="727"/>
      <c r="N46" s="14"/>
      <c r="O46" s="18"/>
      <c r="P46" s="18"/>
      <c r="Q46" s="14"/>
    </row>
    <row r="47" spans="1:17" s="2" customFormat="1" ht="46.5" customHeight="1" x14ac:dyDescent="0.25">
      <c r="A47" s="699"/>
      <c r="B47" s="728"/>
      <c r="C47" s="732"/>
      <c r="D47" s="735"/>
      <c r="E47" s="54"/>
      <c r="F47" s="737"/>
      <c r="G47" s="60" t="s">
        <v>61</v>
      </c>
      <c r="H47" s="60" t="s">
        <v>590</v>
      </c>
      <c r="I47" s="23"/>
      <c r="J47" s="23"/>
      <c r="K47" s="23"/>
      <c r="L47" s="25"/>
      <c r="M47" s="727"/>
      <c r="N47" s="14"/>
      <c r="O47" s="18"/>
      <c r="P47" s="18"/>
      <c r="Q47" s="14"/>
    </row>
    <row r="48" spans="1:17" s="2" customFormat="1" ht="46.5" customHeight="1" x14ac:dyDescent="0.25">
      <c r="A48" s="699"/>
      <c r="B48" s="728"/>
      <c r="C48" s="732"/>
      <c r="D48" s="734" t="s">
        <v>526</v>
      </c>
      <c r="E48" s="54"/>
      <c r="F48" s="62" t="s">
        <v>591</v>
      </c>
      <c r="G48" s="60"/>
      <c r="H48" s="69" t="s">
        <v>592</v>
      </c>
      <c r="I48" s="23"/>
      <c r="J48" s="23"/>
      <c r="K48" s="23"/>
      <c r="L48" s="25"/>
      <c r="M48" s="727"/>
      <c r="N48" s="14"/>
      <c r="O48" s="18"/>
      <c r="P48" s="18"/>
      <c r="Q48" s="14"/>
    </row>
    <row r="49" spans="1:17" s="2" customFormat="1" ht="74.25" customHeight="1" x14ac:dyDescent="0.25">
      <c r="A49" s="699"/>
      <c r="B49" s="728"/>
      <c r="C49" s="732"/>
      <c r="D49" s="735"/>
      <c r="E49" s="54"/>
      <c r="F49" s="62" t="s">
        <v>593</v>
      </c>
      <c r="G49" s="60"/>
      <c r="H49" s="62" t="s">
        <v>594</v>
      </c>
      <c r="I49" s="23"/>
      <c r="J49" s="23"/>
      <c r="K49" s="23"/>
      <c r="L49" s="25"/>
      <c r="M49" s="727"/>
      <c r="N49" s="14"/>
      <c r="O49" s="18"/>
      <c r="P49" s="18"/>
      <c r="Q49" s="14"/>
    </row>
    <row r="50" spans="1:17" s="2" customFormat="1" ht="46.5" customHeight="1" x14ac:dyDescent="0.25">
      <c r="A50" s="699"/>
      <c r="B50" s="728"/>
      <c r="C50" s="732"/>
      <c r="D50" s="54" t="s">
        <v>526</v>
      </c>
      <c r="E50" s="54"/>
      <c r="F50" s="62" t="s">
        <v>595</v>
      </c>
      <c r="G50" s="60"/>
      <c r="H50" s="62" t="s">
        <v>596</v>
      </c>
      <c r="I50" s="23"/>
      <c r="J50" s="23"/>
      <c r="K50" s="23"/>
      <c r="L50" s="25"/>
      <c r="M50" s="727"/>
      <c r="N50" s="14"/>
      <c r="O50" s="18"/>
      <c r="P50" s="18"/>
      <c r="Q50" s="14"/>
    </row>
    <row r="51" spans="1:17" s="2" customFormat="1" ht="46.5" customHeight="1" x14ac:dyDescent="0.25">
      <c r="A51" s="699"/>
      <c r="B51" s="728"/>
      <c r="C51" s="732"/>
      <c r="D51" s="54" t="s">
        <v>526</v>
      </c>
      <c r="E51" s="54"/>
      <c r="F51" s="62" t="s">
        <v>597</v>
      </c>
      <c r="G51" s="60"/>
      <c r="H51" s="62" t="s">
        <v>598</v>
      </c>
      <c r="I51" s="23"/>
      <c r="J51" s="23"/>
      <c r="K51" s="23"/>
      <c r="L51" s="25"/>
      <c r="M51" s="727"/>
      <c r="N51" s="14"/>
      <c r="O51" s="18"/>
      <c r="P51" s="18"/>
      <c r="Q51" s="14"/>
    </row>
    <row r="52" spans="1:17" s="2" customFormat="1" ht="46.5" customHeight="1" x14ac:dyDescent="0.25">
      <c r="A52" s="699"/>
      <c r="B52" s="728"/>
      <c r="C52" s="732"/>
      <c r="D52" s="54" t="s">
        <v>599</v>
      </c>
      <c r="E52" s="54"/>
      <c r="F52" s="62" t="s">
        <v>600</v>
      </c>
      <c r="G52" s="60"/>
      <c r="H52" s="62" t="s">
        <v>601</v>
      </c>
      <c r="I52" s="23"/>
      <c r="J52" s="23"/>
      <c r="K52" s="23"/>
      <c r="L52" s="25"/>
      <c r="M52" s="727"/>
      <c r="N52" s="14"/>
      <c r="O52" s="18"/>
      <c r="P52" s="18"/>
      <c r="Q52" s="14"/>
    </row>
    <row r="53" spans="1:17" s="2" customFormat="1" ht="46.5" customHeight="1" x14ac:dyDescent="0.25">
      <c r="A53" s="699"/>
      <c r="B53" s="728"/>
      <c r="C53" s="732"/>
      <c r="D53" s="54" t="s">
        <v>526</v>
      </c>
      <c r="E53" s="54"/>
      <c r="F53" s="62" t="s">
        <v>602</v>
      </c>
      <c r="G53" s="60"/>
      <c r="H53" s="62" t="s">
        <v>603</v>
      </c>
      <c r="I53" s="23"/>
      <c r="J53" s="23"/>
      <c r="K53" s="23"/>
      <c r="L53" s="25"/>
      <c r="M53" s="727"/>
      <c r="N53" s="14"/>
      <c r="O53" s="18"/>
      <c r="P53" s="18"/>
      <c r="Q53" s="14"/>
    </row>
    <row r="54" spans="1:17" s="2" customFormat="1" ht="46.5" customHeight="1" x14ac:dyDescent="0.25">
      <c r="A54" s="699"/>
      <c r="B54" s="728"/>
      <c r="C54" s="732"/>
      <c r="D54" s="54" t="s">
        <v>536</v>
      </c>
      <c r="E54" s="54"/>
      <c r="F54" s="62" t="s">
        <v>604</v>
      </c>
      <c r="G54" s="60"/>
      <c r="H54" s="62" t="s">
        <v>605</v>
      </c>
      <c r="I54" s="23"/>
      <c r="J54" s="23"/>
      <c r="K54" s="23"/>
      <c r="L54" s="25"/>
      <c r="M54" s="727"/>
      <c r="N54" s="14"/>
      <c r="O54" s="18"/>
      <c r="P54" s="18"/>
      <c r="Q54" s="14"/>
    </row>
    <row r="55" spans="1:17" s="2" customFormat="1" ht="46.5" customHeight="1" x14ac:dyDescent="0.25">
      <c r="A55" s="699"/>
      <c r="B55" s="728"/>
      <c r="C55" s="732"/>
      <c r="D55" s="54" t="s">
        <v>526</v>
      </c>
      <c r="E55" s="54"/>
      <c r="F55" s="62" t="s">
        <v>606</v>
      </c>
      <c r="G55" s="60"/>
      <c r="H55" s="62" t="s">
        <v>607</v>
      </c>
      <c r="I55" s="23"/>
      <c r="J55" s="23"/>
      <c r="K55" s="23"/>
      <c r="L55" s="25"/>
      <c r="M55" s="727"/>
      <c r="N55" s="14"/>
      <c r="O55" s="18"/>
      <c r="P55" s="18"/>
      <c r="Q55" s="14"/>
    </row>
    <row r="56" spans="1:17" s="2" customFormat="1" ht="46.5" customHeight="1" x14ac:dyDescent="0.25">
      <c r="A56" s="699"/>
      <c r="B56" s="728"/>
      <c r="C56" s="732"/>
      <c r="D56" s="54" t="s">
        <v>536</v>
      </c>
      <c r="E56" s="54"/>
      <c r="F56" s="62" t="s">
        <v>608</v>
      </c>
      <c r="G56" s="60"/>
      <c r="H56" s="62" t="s">
        <v>609</v>
      </c>
      <c r="I56" s="23"/>
      <c r="J56" s="23"/>
      <c r="K56" s="23"/>
      <c r="L56" s="25"/>
      <c r="M56" s="727"/>
      <c r="N56" s="14"/>
      <c r="O56" s="18"/>
      <c r="P56" s="18"/>
      <c r="Q56" s="14"/>
    </row>
    <row r="57" spans="1:17" s="2" customFormat="1" ht="62.25" customHeight="1" x14ac:dyDescent="0.25">
      <c r="A57" s="720"/>
      <c r="B57" s="722"/>
      <c r="C57" s="733"/>
      <c r="D57" s="54" t="s">
        <v>526</v>
      </c>
      <c r="E57" s="54"/>
      <c r="F57" s="62" t="s">
        <v>610</v>
      </c>
      <c r="G57" s="60"/>
      <c r="H57" s="62" t="s">
        <v>611</v>
      </c>
      <c r="I57" s="23"/>
      <c r="J57" s="23"/>
      <c r="K57" s="23"/>
      <c r="L57" s="25"/>
      <c r="M57" s="726"/>
      <c r="N57" s="14">
        <v>2</v>
      </c>
      <c r="O57" s="18">
        <f>IF(N57=1,0)+IF(N57=2,0.333)+IF(N57=3,0.666)+IF(N57=4,100%)</f>
        <v>0.33300000000000002</v>
      </c>
      <c r="P57" s="18">
        <f>O57*Q57/100</f>
        <v>0.33300000000000002</v>
      </c>
      <c r="Q57" s="14">
        <v>100</v>
      </c>
    </row>
    <row r="58" spans="1:17" s="2" customFormat="1" ht="24.95" customHeight="1" x14ac:dyDescent="0.25">
      <c r="A58" s="6" t="s">
        <v>452</v>
      </c>
      <c r="B58" s="9"/>
      <c r="C58" s="10"/>
      <c r="D58" s="56"/>
      <c r="E58" s="56"/>
      <c r="F58" s="56"/>
      <c r="G58" s="56"/>
      <c r="H58" s="56"/>
      <c r="I58" s="7"/>
      <c r="J58" s="7"/>
      <c r="K58" s="7"/>
      <c r="L58" s="8"/>
      <c r="M58" s="31" t="s">
        <v>519</v>
      </c>
      <c r="N58" s="20" t="s">
        <v>520</v>
      </c>
      <c r="O58" s="19" t="s">
        <v>521</v>
      </c>
      <c r="P58" s="19">
        <f>AVERAGE(P59:P89)</f>
        <v>0.33300000000000002</v>
      </c>
      <c r="Q58" s="20" t="s">
        <v>522</v>
      </c>
    </row>
    <row r="59" spans="1:17" s="3" customFormat="1" ht="51.75" customHeight="1" x14ac:dyDescent="0.25">
      <c r="A59" s="698" t="s">
        <v>612</v>
      </c>
      <c r="B59" s="700">
        <v>12</v>
      </c>
      <c r="C59" s="746" t="s">
        <v>613</v>
      </c>
      <c r="D59" s="62" t="s">
        <v>614</v>
      </c>
      <c r="E59" s="408"/>
      <c r="F59" s="63" t="s">
        <v>615</v>
      </c>
      <c r="G59" s="62"/>
      <c r="H59" s="62"/>
      <c r="I59" s="741"/>
      <c r="J59" s="741"/>
      <c r="K59" s="406"/>
      <c r="L59" s="406"/>
      <c r="M59" s="738"/>
      <c r="N59" s="16"/>
      <c r="O59" s="37"/>
      <c r="P59" s="37"/>
      <c r="Q59" s="14"/>
    </row>
    <row r="60" spans="1:17" s="3" customFormat="1" ht="39.950000000000003" customHeight="1" x14ac:dyDescent="0.25">
      <c r="A60" s="699"/>
      <c r="B60" s="745"/>
      <c r="C60" s="747"/>
      <c r="D60" s="62" t="s">
        <v>616</v>
      </c>
      <c r="E60" s="62"/>
      <c r="F60" s="62" t="s">
        <v>617</v>
      </c>
      <c r="G60" s="62"/>
      <c r="H60" s="62" t="s">
        <v>618</v>
      </c>
      <c r="I60" s="748"/>
      <c r="J60" s="748"/>
      <c r="K60" s="411"/>
      <c r="L60" s="411"/>
      <c r="M60" s="739"/>
      <c r="N60" s="16"/>
      <c r="O60" s="37"/>
      <c r="P60" s="37"/>
      <c r="Q60" s="14"/>
    </row>
    <row r="61" spans="1:17" s="3" customFormat="1" ht="36" customHeight="1" x14ac:dyDescent="0.25">
      <c r="A61" s="699"/>
      <c r="B61" s="745"/>
      <c r="C61" s="747"/>
      <c r="D61" s="62" t="s">
        <v>616</v>
      </c>
      <c r="E61" s="62"/>
      <c r="F61" s="62" t="s">
        <v>619</v>
      </c>
      <c r="G61" s="62"/>
      <c r="H61" s="62" t="s">
        <v>620</v>
      </c>
      <c r="I61" s="22"/>
      <c r="J61" s="23"/>
      <c r="K61" s="23"/>
      <c r="L61" s="25"/>
      <c r="M61" s="740"/>
      <c r="N61" s="14">
        <v>2</v>
      </c>
      <c r="O61" s="18">
        <f>IF(N61=1,0)+IF(N61=2,0.333)+IF(N61=3,0.666)+IF(N61=4,100%)</f>
        <v>0.33300000000000002</v>
      </c>
      <c r="P61" s="18">
        <f>O61*Q61/100</f>
        <v>0.33300000000000002</v>
      </c>
      <c r="Q61" s="14">
        <v>100</v>
      </c>
    </row>
    <row r="62" spans="1:17" s="3" customFormat="1" ht="30" customHeight="1" x14ac:dyDescent="0.25">
      <c r="A62" s="699"/>
      <c r="B62" s="745"/>
      <c r="C62" s="747"/>
      <c r="D62" s="62" t="s">
        <v>616</v>
      </c>
      <c r="E62" s="55"/>
      <c r="F62" s="62" t="s">
        <v>621</v>
      </c>
      <c r="G62" s="62"/>
      <c r="H62" s="62" t="s">
        <v>622</v>
      </c>
      <c r="I62" s="741"/>
      <c r="J62" s="743"/>
      <c r="K62" s="406"/>
      <c r="L62" s="406"/>
      <c r="M62" s="738"/>
      <c r="N62" s="14"/>
      <c r="O62" s="18"/>
      <c r="P62" s="18"/>
      <c r="Q62" s="14"/>
    </row>
    <row r="63" spans="1:17" s="3" customFormat="1" ht="39.75" customHeight="1" x14ac:dyDescent="0.25">
      <c r="A63" s="699"/>
      <c r="B63" s="745"/>
      <c r="C63" s="747"/>
      <c r="D63" s="62" t="s">
        <v>616</v>
      </c>
      <c r="E63" s="55"/>
      <c r="F63" s="55" t="s">
        <v>623</v>
      </c>
      <c r="G63" s="55"/>
      <c r="H63" s="55" t="s">
        <v>624</v>
      </c>
      <c r="I63" s="742"/>
      <c r="J63" s="744"/>
      <c r="K63" s="407"/>
      <c r="L63" s="407"/>
      <c r="M63" s="739"/>
      <c r="N63" s="16"/>
      <c r="O63" s="37"/>
      <c r="P63" s="37"/>
      <c r="Q63" s="14"/>
    </row>
    <row r="64" spans="1:17" s="3" customFormat="1" ht="36" customHeight="1" x14ac:dyDescent="0.25">
      <c r="A64" s="66"/>
      <c r="B64" s="64"/>
      <c r="C64" s="51"/>
      <c r="D64" s="55"/>
      <c r="E64" s="55"/>
      <c r="F64" s="55"/>
      <c r="G64" s="55"/>
      <c r="H64" s="55"/>
      <c r="I64" s="22"/>
      <c r="J64" s="23"/>
      <c r="K64" s="23"/>
      <c r="L64" s="25"/>
      <c r="M64" s="740"/>
      <c r="N64" s="14">
        <v>2</v>
      </c>
      <c r="O64" s="18">
        <f>IF(N64=1,0)+IF(N64=2,0.333)+IF(N64=3,0.666)+IF(N64=4,100%)</f>
        <v>0.33300000000000002</v>
      </c>
      <c r="P64" s="18">
        <f>O64*Q64/100</f>
        <v>0.33300000000000002</v>
      </c>
      <c r="Q64" s="14">
        <v>100</v>
      </c>
    </row>
  </sheetData>
  <mergeCells count="56">
    <mergeCell ref="M59:M61"/>
    <mergeCell ref="I62:I63"/>
    <mergeCell ref="J62:J63"/>
    <mergeCell ref="M62:M64"/>
    <mergeCell ref="A59:A63"/>
    <mergeCell ref="B59:B63"/>
    <mergeCell ref="C59:C63"/>
    <mergeCell ref="I59:I60"/>
    <mergeCell ref="J59:J60"/>
    <mergeCell ref="A39:A43"/>
    <mergeCell ref="B39:B43"/>
    <mergeCell ref="C39:C43"/>
    <mergeCell ref="M39:M43"/>
    <mergeCell ref="A44:A45"/>
    <mergeCell ref="B44:B45"/>
    <mergeCell ref="C44:C45"/>
    <mergeCell ref="M44:M57"/>
    <mergeCell ref="A46:A57"/>
    <mergeCell ref="B46:B57"/>
    <mergeCell ref="C46:C57"/>
    <mergeCell ref="D46:D47"/>
    <mergeCell ref="F46:F47"/>
    <mergeCell ref="D48:D49"/>
    <mergeCell ref="A24:A32"/>
    <mergeCell ref="B24:B32"/>
    <mergeCell ref="C24:C32"/>
    <mergeCell ref="M24:M32"/>
    <mergeCell ref="A33:A38"/>
    <mergeCell ref="B33:B38"/>
    <mergeCell ref="C33:C38"/>
    <mergeCell ref="F33:F34"/>
    <mergeCell ref="M33:M38"/>
    <mergeCell ref="A17:A18"/>
    <mergeCell ref="B17:B18"/>
    <mergeCell ref="C17:C18"/>
    <mergeCell ref="M17:M18"/>
    <mergeCell ref="A20:A23"/>
    <mergeCell ref="B20:B23"/>
    <mergeCell ref="C20:C23"/>
    <mergeCell ref="M20:M23"/>
    <mergeCell ref="A15:A16"/>
    <mergeCell ref="B15:B16"/>
    <mergeCell ref="C15:C16"/>
    <mergeCell ref="M15:M16"/>
    <mergeCell ref="A2:L4"/>
    <mergeCell ref="B5:C5"/>
    <mergeCell ref="B6:C6"/>
    <mergeCell ref="I6:I7"/>
    <mergeCell ref="J6:J7"/>
    <mergeCell ref="K6:K7"/>
    <mergeCell ref="L6:L7"/>
    <mergeCell ref="A9:A10"/>
    <mergeCell ref="B9:B10"/>
    <mergeCell ref="C9:C10"/>
    <mergeCell ref="M9:M10"/>
    <mergeCell ref="M11:M12"/>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402E6-D885-4C9A-91C4-DAA9325365C9}">
  <sheetPr codeName="Sheet9"/>
  <dimension ref="A1:B13"/>
  <sheetViews>
    <sheetView workbookViewId="0">
      <selection activeCell="B16" sqref="B16"/>
    </sheetView>
  </sheetViews>
  <sheetFormatPr defaultRowHeight="15" x14ac:dyDescent="0.25"/>
  <sheetData>
    <row r="1" spans="1:2" x14ac:dyDescent="0.25">
      <c r="A1" t="s">
        <v>625</v>
      </c>
    </row>
    <row r="2" spans="1:2" x14ac:dyDescent="0.25">
      <c r="A2" t="s">
        <v>626</v>
      </c>
    </row>
    <row r="3" spans="1:2" x14ac:dyDescent="0.25">
      <c r="A3" t="s">
        <v>627</v>
      </c>
    </row>
    <row r="4" spans="1:2" x14ac:dyDescent="0.25">
      <c r="A4" t="s">
        <v>628</v>
      </c>
    </row>
    <row r="5" spans="1:2" x14ac:dyDescent="0.25">
      <c r="A5" t="s">
        <v>629</v>
      </c>
    </row>
    <row r="6" spans="1:2" x14ac:dyDescent="0.25">
      <c r="A6" t="s">
        <v>630</v>
      </c>
    </row>
    <row r="7" spans="1:2" x14ac:dyDescent="0.25">
      <c r="A7" t="s">
        <v>631</v>
      </c>
    </row>
    <row r="8" spans="1:2" x14ac:dyDescent="0.25">
      <c r="A8" t="s">
        <v>632</v>
      </c>
    </row>
    <row r="10" spans="1:2" x14ac:dyDescent="0.25">
      <c r="A10" s="11" t="s">
        <v>633</v>
      </c>
      <c r="B10" t="s">
        <v>634</v>
      </c>
    </row>
    <row r="11" spans="1:2" x14ac:dyDescent="0.25">
      <c r="A11" s="12" t="s">
        <v>635</v>
      </c>
      <c r="B11" t="s">
        <v>636</v>
      </c>
    </row>
    <row r="12" spans="1:2" x14ac:dyDescent="0.25">
      <c r="A12" t="s">
        <v>637</v>
      </c>
      <c r="B12" t="s">
        <v>638</v>
      </c>
    </row>
    <row r="13" spans="1:2" x14ac:dyDescent="0.25">
      <c r="A13" s="13" t="s">
        <v>639</v>
      </c>
      <c r="B13" t="s">
        <v>640</v>
      </c>
    </row>
  </sheetData>
  <sheetProtection algorithmName="SHA-512" hashValue="ZIzplLsM/RyLemyEZ85P467zRiIsrs4mbg+dNmgBOK0hMHMerVrK17+cO8InyVR7sA3il7ygIz/JiVqxVbUfCw==" saltValue="u+T6242mih3RHvA3TjwP/A==" spinCount="100000" sheet="1" objects="1" scenarios="1"/>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77E29-DD7C-465F-8C69-F302499E275C}">
  <sheetPr codeName="Sheet1"/>
  <dimension ref="A1:J137"/>
  <sheetViews>
    <sheetView zoomScale="80" zoomScaleNormal="80" workbookViewId="0">
      <pane xSplit="1" ySplit="1" topLeftCell="B2" activePane="bottomRight" state="frozen"/>
      <selection pane="topRight" activeCell="C1" sqref="C1"/>
      <selection pane="bottomLeft" activeCell="A8" sqref="A8"/>
      <selection pane="bottomRight" activeCell="F19" sqref="F19"/>
    </sheetView>
  </sheetViews>
  <sheetFormatPr defaultColWidth="9.140625" defaultRowHeight="12.75" x14ac:dyDescent="0.2"/>
  <cols>
    <col min="1" max="1" width="9.85546875" style="94" customWidth="1"/>
    <col min="2" max="3" width="18.42578125" style="102" customWidth="1"/>
    <col min="4" max="4" width="23.140625" style="102" customWidth="1"/>
    <col min="5" max="5" width="15.42578125" style="102" customWidth="1"/>
    <col min="6" max="6" width="58.85546875" style="94" customWidth="1"/>
    <col min="7" max="7" width="11.5703125" style="94" customWidth="1"/>
    <col min="8" max="8" width="15.85546875" style="94" customWidth="1"/>
    <col min="9" max="9" width="91.28515625" style="94" customWidth="1"/>
    <col min="10" max="10" width="27" style="94" customWidth="1"/>
    <col min="11" max="16384" width="9.140625" style="94"/>
  </cols>
  <sheetData>
    <row r="1" spans="1:10" ht="47.25" x14ac:dyDescent="0.2">
      <c r="A1" s="95" t="s">
        <v>5</v>
      </c>
      <c r="B1" s="101" t="s">
        <v>306</v>
      </c>
      <c r="C1" s="99" t="s">
        <v>641</v>
      </c>
      <c r="D1" s="99" t="s">
        <v>642</v>
      </c>
      <c r="E1" s="101" t="s">
        <v>9</v>
      </c>
      <c r="F1" s="96" t="s">
        <v>10</v>
      </c>
      <c r="G1" s="95" t="s">
        <v>11</v>
      </c>
      <c r="H1" s="95" t="s">
        <v>12</v>
      </c>
      <c r="I1" s="96" t="s">
        <v>13</v>
      </c>
      <c r="J1" s="82" t="s">
        <v>14</v>
      </c>
    </row>
    <row r="2" spans="1:10" s="76" customFormat="1" ht="73.5" customHeight="1" x14ac:dyDescent="0.25">
      <c r="A2" s="177"/>
      <c r="B2" s="178" t="s">
        <v>15</v>
      </c>
      <c r="C2" s="178"/>
      <c r="D2" s="178"/>
      <c r="E2" s="179"/>
      <c r="F2" s="177"/>
      <c r="G2" s="177"/>
      <c r="H2" s="177"/>
      <c r="I2" s="177"/>
      <c r="J2" s="80"/>
    </row>
    <row r="3" spans="1:10" s="76" customFormat="1" ht="24" customHeight="1" x14ac:dyDescent="0.25">
      <c r="A3" s="695">
        <v>1</v>
      </c>
      <c r="B3" s="749" t="s">
        <v>524</v>
      </c>
      <c r="C3" s="419" t="s">
        <v>16</v>
      </c>
      <c r="D3" s="419" t="s">
        <v>643</v>
      </c>
      <c r="E3" s="751" t="s">
        <v>644</v>
      </c>
      <c r="F3" s="749" t="s">
        <v>645</v>
      </c>
      <c r="G3" s="418"/>
      <c r="H3" s="180" t="s">
        <v>20</v>
      </c>
      <c r="I3" s="419">
        <v>1</v>
      </c>
      <c r="J3" s="419"/>
    </row>
    <row r="4" spans="1:10" s="76" customFormat="1" ht="25.5" customHeight="1" x14ac:dyDescent="0.25">
      <c r="A4" s="695"/>
      <c r="B4" s="749"/>
      <c r="C4" s="419" t="s">
        <v>16</v>
      </c>
      <c r="D4" s="419" t="s">
        <v>643</v>
      </c>
      <c r="E4" s="751"/>
      <c r="F4" s="749"/>
      <c r="G4" s="418"/>
      <c r="H4" s="180" t="s">
        <v>20</v>
      </c>
      <c r="I4" s="419">
        <v>2</v>
      </c>
      <c r="J4" s="419"/>
    </row>
    <row r="5" spans="1:10" s="76" customFormat="1" ht="22.5" customHeight="1" x14ac:dyDescent="0.25">
      <c r="A5" s="695"/>
      <c r="B5" s="749"/>
      <c r="C5" s="419" t="s">
        <v>16</v>
      </c>
      <c r="D5" s="419" t="s">
        <v>643</v>
      </c>
      <c r="E5" s="751"/>
      <c r="F5" s="749"/>
      <c r="G5" s="418"/>
      <c r="H5" s="180" t="s">
        <v>20</v>
      </c>
      <c r="I5" s="419">
        <v>3</v>
      </c>
      <c r="J5" s="419"/>
    </row>
    <row r="6" spans="1:10" s="76" customFormat="1" ht="22.5" customHeight="1" x14ac:dyDescent="0.25">
      <c r="A6" s="695"/>
      <c r="B6" s="749"/>
      <c r="C6" s="419" t="s">
        <v>16</v>
      </c>
      <c r="D6" s="419" t="s">
        <v>643</v>
      </c>
      <c r="E6" s="751"/>
      <c r="F6" s="749"/>
      <c r="G6" s="418"/>
      <c r="H6" s="180" t="s">
        <v>20</v>
      </c>
      <c r="I6" s="419">
        <v>4</v>
      </c>
      <c r="J6" s="419"/>
    </row>
    <row r="7" spans="1:10" s="76" customFormat="1" ht="21" customHeight="1" x14ac:dyDescent="0.25">
      <c r="A7" s="695"/>
      <c r="B7" s="749"/>
      <c r="C7" s="419" t="s">
        <v>16</v>
      </c>
      <c r="D7" s="419" t="s">
        <v>643</v>
      </c>
      <c r="E7" s="751"/>
      <c r="F7" s="749"/>
      <c r="G7" s="418"/>
      <c r="H7" s="180" t="s">
        <v>20</v>
      </c>
      <c r="I7" s="419">
        <v>5</v>
      </c>
      <c r="J7" s="419"/>
    </row>
    <row r="8" spans="1:10" s="76" customFormat="1" ht="21" customHeight="1" x14ac:dyDescent="0.25">
      <c r="A8" s="695"/>
      <c r="B8" s="749"/>
      <c r="C8" s="419" t="s">
        <v>16</v>
      </c>
      <c r="D8" s="419" t="s">
        <v>643</v>
      </c>
      <c r="E8" s="751"/>
      <c r="F8" s="749"/>
      <c r="G8" s="418"/>
      <c r="H8" s="180" t="s">
        <v>20</v>
      </c>
      <c r="I8" s="419">
        <v>6</v>
      </c>
      <c r="J8" s="419"/>
    </row>
    <row r="9" spans="1:10" s="76" customFormat="1" ht="21.75" customHeight="1" x14ac:dyDescent="0.25">
      <c r="A9" s="695"/>
      <c r="B9" s="749"/>
      <c r="C9" s="419" t="s">
        <v>16</v>
      </c>
      <c r="D9" s="419" t="s">
        <v>643</v>
      </c>
      <c r="E9" s="751"/>
      <c r="F9" s="749"/>
      <c r="G9" s="418"/>
      <c r="H9" s="180" t="s">
        <v>20</v>
      </c>
      <c r="I9" s="419">
        <v>7</v>
      </c>
      <c r="J9" s="419"/>
    </row>
    <row r="10" spans="1:10" s="73" customFormat="1" ht="51.75" customHeight="1" x14ac:dyDescent="0.25">
      <c r="A10" s="695">
        <v>1</v>
      </c>
      <c r="B10" s="629" t="s">
        <v>310</v>
      </c>
      <c r="C10" s="419" t="s">
        <v>16</v>
      </c>
      <c r="D10" s="419" t="s">
        <v>643</v>
      </c>
      <c r="E10" s="419" t="s">
        <v>31</v>
      </c>
      <c r="F10" s="419" t="s">
        <v>646</v>
      </c>
      <c r="G10" s="419" t="s">
        <v>33</v>
      </c>
      <c r="H10" s="183" t="s">
        <v>20</v>
      </c>
      <c r="I10" s="181" t="s">
        <v>647</v>
      </c>
      <c r="J10" s="419"/>
    </row>
    <row r="11" spans="1:10" s="76" customFormat="1" ht="25.5" customHeight="1" x14ac:dyDescent="0.25">
      <c r="A11" s="695"/>
      <c r="B11" s="627"/>
      <c r="C11" s="419" t="s">
        <v>16</v>
      </c>
      <c r="D11" s="419" t="s">
        <v>643</v>
      </c>
      <c r="E11" s="419" t="s">
        <v>31</v>
      </c>
      <c r="F11" s="419" t="s">
        <v>646</v>
      </c>
      <c r="G11" s="419" t="s">
        <v>19</v>
      </c>
      <c r="H11" s="180" t="s">
        <v>20</v>
      </c>
      <c r="I11" s="181" t="s">
        <v>47</v>
      </c>
      <c r="J11" s="419"/>
    </row>
    <row r="12" spans="1:10" s="76" customFormat="1" ht="24.75" customHeight="1" x14ac:dyDescent="0.25">
      <c r="A12" s="695">
        <v>1</v>
      </c>
      <c r="B12" s="627"/>
      <c r="C12" s="419" t="s">
        <v>16</v>
      </c>
      <c r="D12" s="419" t="s">
        <v>643</v>
      </c>
      <c r="E12" s="419" t="s">
        <v>41</v>
      </c>
      <c r="F12" s="181" t="s">
        <v>42</v>
      </c>
      <c r="G12" s="419" t="s">
        <v>33</v>
      </c>
      <c r="H12" s="180" t="s">
        <v>20</v>
      </c>
      <c r="I12" s="181" t="s">
        <v>648</v>
      </c>
      <c r="J12" s="419"/>
    </row>
    <row r="13" spans="1:10" s="76" customFormat="1" ht="25.5" customHeight="1" x14ac:dyDescent="0.25">
      <c r="A13" s="695"/>
      <c r="B13" s="627"/>
      <c r="C13" s="419" t="s">
        <v>16</v>
      </c>
      <c r="D13" s="419" t="s">
        <v>643</v>
      </c>
      <c r="E13" s="419" t="s">
        <v>41</v>
      </c>
      <c r="F13" s="181" t="s">
        <v>649</v>
      </c>
      <c r="G13" s="419" t="s">
        <v>19</v>
      </c>
      <c r="H13" s="180" t="s">
        <v>20</v>
      </c>
      <c r="I13" s="181" t="s">
        <v>47</v>
      </c>
      <c r="J13" s="419"/>
    </row>
    <row r="14" spans="1:10" s="76" customFormat="1" ht="42" customHeight="1" x14ac:dyDescent="0.25">
      <c r="A14" s="695">
        <v>1</v>
      </c>
      <c r="B14" s="627"/>
      <c r="C14" s="419" t="s">
        <v>650</v>
      </c>
      <c r="D14" s="419" t="s">
        <v>20</v>
      </c>
      <c r="E14" s="419" t="s">
        <v>45</v>
      </c>
      <c r="F14" s="419" t="s">
        <v>46</v>
      </c>
      <c r="G14" s="419" t="s">
        <v>33</v>
      </c>
      <c r="H14" s="180" t="s">
        <v>20</v>
      </c>
      <c r="I14" s="419" t="s">
        <v>47</v>
      </c>
      <c r="J14" s="419"/>
    </row>
    <row r="15" spans="1:10" s="76" customFormat="1" ht="42" customHeight="1" x14ac:dyDescent="0.25">
      <c r="A15" s="695"/>
      <c r="B15" s="627"/>
      <c r="C15" s="419" t="s">
        <v>650</v>
      </c>
      <c r="D15" s="419" t="s">
        <v>20</v>
      </c>
      <c r="E15" s="419" t="s">
        <v>45</v>
      </c>
      <c r="F15" s="419" t="s">
        <v>46</v>
      </c>
      <c r="G15" s="419" t="s">
        <v>19</v>
      </c>
      <c r="H15" s="180" t="s">
        <v>20</v>
      </c>
      <c r="I15" s="419" t="s">
        <v>651</v>
      </c>
      <c r="J15" s="419"/>
    </row>
    <row r="16" spans="1:10" s="76" customFormat="1" ht="42" customHeight="1" x14ac:dyDescent="0.25">
      <c r="A16" s="695">
        <v>1</v>
      </c>
      <c r="B16" s="627"/>
      <c r="C16" s="419" t="s">
        <v>16</v>
      </c>
      <c r="D16" s="419" t="s">
        <v>643</v>
      </c>
      <c r="E16" s="419" t="s">
        <v>652</v>
      </c>
      <c r="F16" s="419" t="s">
        <v>653</v>
      </c>
      <c r="G16" s="419" t="s">
        <v>33</v>
      </c>
      <c r="H16" s="180" t="s">
        <v>23</v>
      </c>
      <c r="I16" s="419" t="s">
        <v>654</v>
      </c>
      <c r="J16" s="419"/>
    </row>
    <row r="17" spans="1:10" s="76" customFormat="1" ht="42" customHeight="1" x14ac:dyDescent="0.25">
      <c r="A17" s="695"/>
      <c r="B17" s="627"/>
      <c r="C17" s="419" t="s">
        <v>16</v>
      </c>
      <c r="D17" s="419" t="s">
        <v>643</v>
      </c>
      <c r="E17" s="419" t="s">
        <v>652</v>
      </c>
      <c r="F17" s="419" t="s">
        <v>653</v>
      </c>
      <c r="G17" s="419" t="s">
        <v>19</v>
      </c>
      <c r="H17" s="180" t="s">
        <v>23</v>
      </c>
      <c r="I17" s="419" t="s">
        <v>47</v>
      </c>
      <c r="J17" s="419"/>
    </row>
    <row r="18" spans="1:10" s="76" customFormat="1" ht="42" customHeight="1" x14ac:dyDescent="0.25">
      <c r="A18" s="695">
        <v>1</v>
      </c>
      <c r="B18" s="627"/>
      <c r="C18" s="419" t="s">
        <v>16</v>
      </c>
      <c r="D18" s="419" t="s">
        <v>643</v>
      </c>
      <c r="E18" s="419" t="s">
        <v>41</v>
      </c>
      <c r="F18" s="419" t="s">
        <v>49</v>
      </c>
      <c r="G18" s="419" t="s">
        <v>33</v>
      </c>
      <c r="H18" s="180" t="s">
        <v>23</v>
      </c>
      <c r="I18" s="419" t="s">
        <v>655</v>
      </c>
      <c r="J18" s="419"/>
    </row>
    <row r="19" spans="1:10" s="76" customFormat="1" ht="42" customHeight="1" x14ac:dyDescent="0.25">
      <c r="A19" s="695"/>
      <c r="B19" s="627"/>
      <c r="C19" s="419" t="s">
        <v>16</v>
      </c>
      <c r="D19" s="419" t="s">
        <v>643</v>
      </c>
      <c r="E19" s="419" t="s">
        <v>41</v>
      </c>
      <c r="F19" s="419" t="s">
        <v>49</v>
      </c>
      <c r="G19" s="419" t="s">
        <v>19</v>
      </c>
      <c r="H19" s="180" t="s">
        <v>23</v>
      </c>
      <c r="I19" s="419" t="s">
        <v>47</v>
      </c>
      <c r="J19" s="419"/>
    </row>
    <row r="20" spans="1:10" s="76" customFormat="1" ht="42" customHeight="1" x14ac:dyDescent="0.25">
      <c r="A20" s="695">
        <v>1</v>
      </c>
      <c r="B20" s="627"/>
      <c r="C20" s="419" t="s">
        <v>16</v>
      </c>
      <c r="D20" s="419" t="s">
        <v>643</v>
      </c>
      <c r="E20" s="419" t="s">
        <v>45</v>
      </c>
      <c r="F20" s="419" t="s">
        <v>53</v>
      </c>
      <c r="G20" s="419" t="s">
        <v>33</v>
      </c>
      <c r="H20" s="180" t="s">
        <v>54</v>
      </c>
      <c r="I20" s="419" t="s">
        <v>656</v>
      </c>
      <c r="J20" s="419"/>
    </row>
    <row r="21" spans="1:10" s="76" customFormat="1" ht="42" customHeight="1" x14ac:dyDescent="0.25">
      <c r="A21" s="695"/>
      <c r="B21" s="627"/>
      <c r="C21" s="419" t="s">
        <v>16</v>
      </c>
      <c r="D21" s="419" t="s">
        <v>643</v>
      </c>
      <c r="E21" s="419" t="s">
        <v>45</v>
      </c>
      <c r="F21" s="419" t="s">
        <v>53</v>
      </c>
      <c r="G21" s="419" t="s">
        <v>19</v>
      </c>
      <c r="H21" s="180" t="s">
        <v>23</v>
      </c>
      <c r="I21" s="419" t="s">
        <v>47</v>
      </c>
      <c r="J21" s="419"/>
    </row>
    <row r="22" spans="1:10" s="76" customFormat="1" ht="42" customHeight="1" x14ac:dyDescent="0.25">
      <c r="A22" s="620">
        <v>1</v>
      </c>
      <c r="B22" s="627"/>
      <c r="C22" s="419" t="s">
        <v>650</v>
      </c>
      <c r="D22" s="419" t="s">
        <v>20</v>
      </c>
      <c r="E22" s="419" t="s">
        <v>45</v>
      </c>
      <c r="F22" s="419" t="s">
        <v>657</v>
      </c>
      <c r="G22" s="419" t="s">
        <v>33</v>
      </c>
      <c r="H22" s="180" t="s">
        <v>23</v>
      </c>
      <c r="I22" s="419" t="s">
        <v>658</v>
      </c>
      <c r="J22" s="419"/>
    </row>
    <row r="23" spans="1:10" s="76" customFormat="1" ht="42" customHeight="1" x14ac:dyDescent="0.25">
      <c r="A23" s="621"/>
      <c r="B23" s="628"/>
      <c r="C23" s="419" t="s">
        <v>650</v>
      </c>
      <c r="D23" s="419" t="s">
        <v>20</v>
      </c>
      <c r="E23" s="419" t="s">
        <v>45</v>
      </c>
      <c r="F23" s="419" t="s">
        <v>657</v>
      </c>
      <c r="G23" s="419" t="s">
        <v>19</v>
      </c>
      <c r="H23" s="180" t="s">
        <v>23</v>
      </c>
      <c r="I23" s="419" t="s">
        <v>47</v>
      </c>
      <c r="J23" s="419"/>
    </row>
    <row r="24" spans="1:10" s="76" customFormat="1" ht="24.95" customHeight="1" x14ac:dyDescent="0.25">
      <c r="A24" s="177"/>
      <c r="B24" s="178" t="s">
        <v>73</v>
      </c>
      <c r="C24" s="178"/>
      <c r="D24" s="178"/>
      <c r="E24" s="178"/>
      <c r="F24" s="177"/>
      <c r="G24" s="177"/>
      <c r="H24" s="177"/>
      <c r="I24" s="177"/>
      <c r="J24" s="80"/>
    </row>
    <row r="25" spans="1:10" s="75" customFormat="1" ht="91.5" customHeight="1" x14ac:dyDescent="0.25">
      <c r="A25" s="695">
        <v>1</v>
      </c>
      <c r="B25" s="601" t="s">
        <v>530</v>
      </c>
      <c r="C25" s="398"/>
      <c r="D25" s="419" t="s">
        <v>643</v>
      </c>
      <c r="E25" s="195" t="s">
        <v>659</v>
      </c>
      <c r="F25" s="182" t="s">
        <v>660</v>
      </c>
      <c r="G25" s="419" t="s">
        <v>61</v>
      </c>
      <c r="H25" s="180" t="s">
        <v>20</v>
      </c>
      <c r="I25" s="86" t="s">
        <v>661</v>
      </c>
      <c r="J25" s="73"/>
    </row>
    <row r="26" spans="1:10" s="75" customFormat="1" ht="91.5" customHeight="1" x14ac:dyDescent="0.25">
      <c r="A26" s="695"/>
      <c r="B26" s="602"/>
      <c r="C26" s="399"/>
      <c r="D26" s="419" t="s">
        <v>643</v>
      </c>
      <c r="E26" s="195" t="s">
        <v>659</v>
      </c>
      <c r="F26" s="182" t="s">
        <v>662</v>
      </c>
      <c r="G26" s="419" t="s">
        <v>39</v>
      </c>
      <c r="H26" s="180" t="s">
        <v>20</v>
      </c>
      <c r="I26" s="86" t="s">
        <v>663</v>
      </c>
      <c r="J26" s="73"/>
    </row>
    <row r="27" spans="1:10" s="75" customFormat="1" ht="102.75" customHeight="1" x14ac:dyDescent="0.25">
      <c r="A27" s="620">
        <v>2</v>
      </c>
      <c r="B27" s="602"/>
      <c r="C27" s="399"/>
      <c r="D27" s="419" t="s">
        <v>643</v>
      </c>
      <c r="E27" s="195" t="s">
        <v>659</v>
      </c>
      <c r="F27" s="182" t="s">
        <v>664</v>
      </c>
      <c r="G27" s="419" t="s">
        <v>61</v>
      </c>
      <c r="H27" s="180" t="s">
        <v>20</v>
      </c>
      <c r="I27" s="86" t="s">
        <v>665</v>
      </c>
      <c r="J27" s="73"/>
    </row>
    <row r="28" spans="1:10" s="75" customFormat="1" ht="91.5" customHeight="1" x14ac:dyDescent="0.25">
      <c r="A28" s="621"/>
      <c r="B28" s="602"/>
      <c r="C28" s="399"/>
      <c r="D28" s="419" t="s">
        <v>643</v>
      </c>
      <c r="E28" s="195" t="s">
        <v>659</v>
      </c>
      <c r="F28" s="182" t="s">
        <v>664</v>
      </c>
      <c r="G28" s="419" t="s">
        <v>39</v>
      </c>
      <c r="H28" s="180" t="s">
        <v>20</v>
      </c>
      <c r="I28" s="86" t="s">
        <v>663</v>
      </c>
      <c r="J28" s="73"/>
    </row>
    <row r="29" spans="1:10" s="75" customFormat="1" ht="45" customHeight="1" x14ac:dyDescent="0.25">
      <c r="A29" s="695">
        <v>3</v>
      </c>
      <c r="B29" s="602"/>
      <c r="C29" s="399"/>
      <c r="D29" s="419" t="s">
        <v>643</v>
      </c>
      <c r="E29" s="195" t="s">
        <v>86</v>
      </c>
      <c r="F29" s="183" t="s">
        <v>666</v>
      </c>
      <c r="G29" s="419" t="s">
        <v>61</v>
      </c>
      <c r="H29" s="180" t="s">
        <v>20</v>
      </c>
      <c r="I29" s="86" t="s">
        <v>667</v>
      </c>
      <c r="J29" s="183"/>
    </row>
    <row r="30" spans="1:10" s="75" customFormat="1" ht="70.5" customHeight="1" x14ac:dyDescent="0.25">
      <c r="A30" s="695"/>
      <c r="B30" s="602"/>
      <c r="C30" s="399"/>
      <c r="D30" s="419" t="s">
        <v>643</v>
      </c>
      <c r="E30" s="195" t="s">
        <v>86</v>
      </c>
      <c r="F30" s="183" t="s">
        <v>666</v>
      </c>
      <c r="G30" s="419" t="s">
        <v>39</v>
      </c>
      <c r="H30" s="180" t="s">
        <v>20</v>
      </c>
      <c r="I30" s="184" t="s">
        <v>668</v>
      </c>
      <c r="J30" s="183"/>
    </row>
    <row r="31" spans="1:10" s="75" customFormat="1" ht="54" customHeight="1" x14ac:dyDescent="0.25">
      <c r="A31" s="620">
        <v>4</v>
      </c>
      <c r="B31" s="602"/>
      <c r="C31" s="399"/>
      <c r="D31" s="419" t="s">
        <v>643</v>
      </c>
      <c r="E31" s="195" t="s">
        <v>669</v>
      </c>
      <c r="F31" s="183" t="s">
        <v>670</v>
      </c>
      <c r="G31" s="419" t="s">
        <v>61</v>
      </c>
      <c r="H31" s="180" t="s">
        <v>20</v>
      </c>
      <c r="I31" s="184" t="s">
        <v>671</v>
      </c>
      <c r="J31" s="183"/>
    </row>
    <row r="32" spans="1:10" s="75" customFormat="1" ht="54" customHeight="1" x14ac:dyDescent="0.25">
      <c r="A32" s="621"/>
      <c r="B32" s="602"/>
      <c r="C32" s="399"/>
      <c r="D32" s="419" t="s">
        <v>643</v>
      </c>
      <c r="E32" s="195" t="s">
        <v>669</v>
      </c>
      <c r="F32" s="183" t="s">
        <v>670</v>
      </c>
      <c r="G32" s="419" t="s">
        <v>95</v>
      </c>
      <c r="H32" s="180" t="s">
        <v>20</v>
      </c>
      <c r="I32" s="184" t="s">
        <v>672</v>
      </c>
      <c r="J32" s="183"/>
    </row>
    <row r="33" spans="1:10" s="75" customFormat="1" ht="42.75" customHeight="1" x14ac:dyDescent="0.25">
      <c r="A33" s="620">
        <v>5</v>
      </c>
      <c r="B33" s="602"/>
      <c r="C33" s="399"/>
      <c r="D33" s="419" t="s">
        <v>643</v>
      </c>
      <c r="E33" s="195" t="s">
        <v>89</v>
      </c>
      <c r="F33" s="183" t="s">
        <v>673</v>
      </c>
      <c r="G33" s="419" t="s">
        <v>61</v>
      </c>
      <c r="H33" s="180" t="s">
        <v>20</v>
      </c>
      <c r="I33" s="86" t="s">
        <v>663</v>
      </c>
      <c r="J33" s="183"/>
    </row>
    <row r="34" spans="1:10" s="75" customFormat="1" ht="81.75" customHeight="1" x14ac:dyDescent="0.25">
      <c r="A34" s="621"/>
      <c r="B34" s="603"/>
      <c r="C34" s="400"/>
      <c r="D34" s="419" t="s">
        <v>643</v>
      </c>
      <c r="E34" s="195" t="s">
        <v>89</v>
      </c>
      <c r="F34" s="183" t="s">
        <v>673</v>
      </c>
      <c r="G34" s="419" t="s">
        <v>95</v>
      </c>
      <c r="H34" s="180" t="s">
        <v>20</v>
      </c>
      <c r="I34" s="86" t="s">
        <v>674</v>
      </c>
      <c r="J34" s="183"/>
    </row>
    <row r="35" spans="1:10" s="76" customFormat="1" ht="60" customHeight="1" x14ac:dyDescent="0.25">
      <c r="A35" s="753">
        <v>1</v>
      </c>
      <c r="B35" s="415" t="s">
        <v>675</v>
      </c>
      <c r="C35" s="415"/>
      <c r="D35" s="76" t="s">
        <v>20</v>
      </c>
      <c r="E35" s="76" t="s">
        <v>98</v>
      </c>
      <c r="F35" s="76" t="s">
        <v>99</v>
      </c>
      <c r="G35" s="76" t="s">
        <v>61</v>
      </c>
      <c r="H35" s="76" t="s">
        <v>23</v>
      </c>
      <c r="I35" s="185" t="s">
        <v>100</v>
      </c>
    </row>
    <row r="36" spans="1:10" s="76" customFormat="1" ht="60" customHeight="1" x14ac:dyDescent="0.25">
      <c r="A36" s="753"/>
      <c r="B36" s="415" t="s">
        <v>675</v>
      </c>
      <c r="C36" s="415"/>
      <c r="D36" s="76" t="s">
        <v>23</v>
      </c>
      <c r="E36" s="76" t="s">
        <v>98</v>
      </c>
      <c r="F36" s="76" t="s">
        <v>99</v>
      </c>
      <c r="G36" s="76" t="s">
        <v>39</v>
      </c>
      <c r="H36" s="76" t="s">
        <v>23</v>
      </c>
      <c r="I36" s="185" t="s">
        <v>101</v>
      </c>
    </row>
    <row r="37" spans="1:10" s="76" customFormat="1" ht="60" customHeight="1" x14ac:dyDescent="0.25">
      <c r="A37" s="601">
        <v>1</v>
      </c>
      <c r="B37" s="76" t="s">
        <v>676</v>
      </c>
      <c r="D37" s="76" t="s">
        <v>23</v>
      </c>
      <c r="E37" s="415" t="s">
        <v>102</v>
      </c>
      <c r="F37" s="76" t="s">
        <v>103</v>
      </c>
      <c r="G37" s="76" t="s">
        <v>61</v>
      </c>
      <c r="H37" s="76" t="s">
        <v>23</v>
      </c>
      <c r="I37" s="185" t="s">
        <v>104</v>
      </c>
    </row>
    <row r="38" spans="1:10" s="76" customFormat="1" ht="60" customHeight="1" x14ac:dyDescent="0.25">
      <c r="A38" s="603"/>
      <c r="B38" s="76" t="s">
        <v>676</v>
      </c>
      <c r="D38" s="76" t="s">
        <v>23</v>
      </c>
      <c r="E38" s="415" t="s">
        <v>102</v>
      </c>
      <c r="F38" s="76" t="s">
        <v>103</v>
      </c>
      <c r="G38" s="76" t="s">
        <v>39</v>
      </c>
      <c r="H38" s="76" t="s">
        <v>23</v>
      </c>
      <c r="I38" s="185" t="s">
        <v>326</v>
      </c>
    </row>
    <row r="39" spans="1:10" s="76" customFormat="1" ht="60" customHeight="1" x14ac:dyDescent="0.25">
      <c r="A39" s="601">
        <v>2</v>
      </c>
      <c r="B39" s="76" t="s">
        <v>676</v>
      </c>
      <c r="D39" s="76" t="s">
        <v>23</v>
      </c>
      <c r="E39" s="415" t="s">
        <v>102</v>
      </c>
      <c r="F39" s="76" t="s">
        <v>105</v>
      </c>
      <c r="G39" s="76" t="s">
        <v>61</v>
      </c>
      <c r="H39" s="76" t="s">
        <v>23</v>
      </c>
      <c r="I39" s="185" t="s">
        <v>106</v>
      </c>
    </row>
    <row r="40" spans="1:10" s="76" customFormat="1" ht="60" customHeight="1" x14ac:dyDescent="0.25">
      <c r="A40" s="603"/>
      <c r="B40" s="76" t="s">
        <v>676</v>
      </c>
      <c r="D40" s="76" t="s">
        <v>23</v>
      </c>
      <c r="E40" s="415" t="s">
        <v>102</v>
      </c>
      <c r="F40" s="76" t="s">
        <v>105</v>
      </c>
      <c r="G40" s="76" t="s">
        <v>39</v>
      </c>
      <c r="H40" s="76" t="s">
        <v>23</v>
      </c>
      <c r="I40" s="185" t="s">
        <v>326</v>
      </c>
    </row>
    <row r="41" spans="1:10" s="76" customFormat="1" ht="67.5" customHeight="1" x14ac:dyDescent="0.25">
      <c r="A41" s="601">
        <v>3</v>
      </c>
      <c r="B41" s="76" t="s">
        <v>676</v>
      </c>
      <c r="D41" s="76" t="s">
        <v>23</v>
      </c>
      <c r="E41" s="415" t="s">
        <v>107</v>
      </c>
      <c r="F41" s="76" t="s">
        <v>108</v>
      </c>
      <c r="G41" s="76" t="s">
        <v>61</v>
      </c>
      <c r="H41" s="76" t="s">
        <v>23</v>
      </c>
      <c r="I41" s="185" t="s">
        <v>109</v>
      </c>
    </row>
    <row r="42" spans="1:10" s="76" customFormat="1" ht="60" customHeight="1" x14ac:dyDescent="0.25">
      <c r="A42" s="603"/>
      <c r="B42" s="76" t="s">
        <v>676</v>
      </c>
      <c r="D42" s="76" t="s">
        <v>23</v>
      </c>
      <c r="E42" s="415" t="s">
        <v>107</v>
      </c>
      <c r="F42" s="76" t="s">
        <v>108</v>
      </c>
      <c r="G42" s="76" t="s">
        <v>39</v>
      </c>
      <c r="H42" s="76" t="s">
        <v>23</v>
      </c>
      <c r="I42" s="185" t="s">
        <v>111</v>
      </c>
    </row>
    <row r="43" spans="1:10" s="76" customFormat="1" ht="60" customHeight="1" x14ac:dyDescent="0.25">
      <c r="A43" s="601">
        <v>1</v>
      </c>
      <c r="B43" s="76" t="s">
        <v>677</v>
      </c>
      <c r="D43" s="76" t="s">
        <v>23</v>
      </c>
      <c r="E43" s="415" t="s">
        <v>678</v>
      </c>
      <c r="F43" s="76" t="s">
        <v>679</v>
      </c>
      <c r="G43" s="76" t="s">
        <v>61</v>
      </c>
      <c r="H43" s="76" t="s">
        <v>23</v>
      </c>
      <c r="I43" s="185" t="s">
        <v>680</v>
      </c>
    </row>
    <row r="44" spans="1:10" s="76" customFormat="1" ht="60" customHeight="1" x14ac:dyDescent="0.25">
      <c r="A44" s="603"/>
      <c r="B44" s="76" t="s">
        <v>677</v>
      </c>
      <c r="D44" s="76" t="s">
        <v>23</v>
      </c>
      <c r="E44" s="415" t="s">
        <v>678</v>
      </c>
      <c r="F44" s="76" t="s">
        <v>679</v>
      </c>
      <c r="G44" s="76" t="s">
        <v>39</v>
      </c>
      <c r="H44" s="76" t="s">
        <v>23</v>
      </c>
      <c r="I44" s="185" t="s">
        <v>681</v>
      </c>
    </row>
    <row r="45" spans="1:10" s="76" customFormat="1" ht="24.95" customHeight="1" x14ac:dyDescent="0.25">
      <c r="A45" s="177"/>
      <c r="B45" s="178" t="s">
        <v>112</v>
      </c>
      <c r="C45" s="178"/>
      <c r="D45" s="178"/>
      <c r="E45" s="178"/>
      <c r="F45" s="177"/>
      <c r="G45" s="177"/>
      <c r="H45" s="177"/>
      <c r="I45" s="177"/>
      <c r="J45" s="80"/>
    </row>
    <row r="46" spans="1:10" s="198" customFormat="1" ht="53.25" customHeight="1" x14ac:dyDescent="0.25">
      <c r="A46" s="752"/>
      <c r="B46" s="196" t="s">
        <v>328</v>
      </c>
      <c r="C46" s="196"/>
      <c r="D46" s="197"/>
      <c r="E46" s="197" t="s">
        <v>114</v>
      </c>
      <c r="F46" s="197" t="s">
        <v>115</v>
      </c>
      <c r="G46" s="197" t="s">
        <v>61</v>
      </c>
      <c r="H46" s="197" t="s">
        <v>23</v>
      </c>
      <c r="I46" s="197" t="s">
        <v>116</v>
      </c>
      <c r="J46" s="198" t="s">
        <v>682</v>
      </c>
    </row>
    <row r="47" spans="1:10" s="198" customFormat="1" ht="56.25" customHeight="1" x14ac:dyDescent="0.25">
      <c r="A47" s="752"/>
      <c r="B47" s="196" t="s">
        <v>328</v>
      </c>
      <c r="C47" s="196"/>
      <c r="D47" s="197"/>
      <c r="E47" s="197" t="s">
        <v>117</v>
      </c>
      <c r="F47" s="197" t="s">
        <v>115</v>
      </c>
      <c r="G47" s="197" t="s">
        <v>39</v>
      </c>
      <c r="H47" s="197" t="s">
        <v>23</v>
      </c>
      <c r="I47" s="197" t="s">
        <v>118</v>
      </c>
    </row>
    <row r="48" spans="1:10" s="180" customFormat="1" ht="133.5" customHeight="1" x14ac:dyDescent="0.25">
      <c r="A48" s="752">
        <v>1</v>
      </c>
      <c r="B48" s="420" t="s">
        <v>347</v>
      </c>
      <c r="C48" s="420"/>
      <c r="D48" s="420" t="s">
        <v>311</v>
      </c>
      <c r="E48" s="420" t="s">
        <v>120</v>
      </c>
      <c r="F48" s="180" t="s">
        <v>683</v>
      </c>
      <c r="G48" s="180" t="s">
        <v>33</v>
      </c>
      <c r="H48" s="180" t="s">
        <v>23</v>
      </c>
      <c r="I48" s="180" t="s">
        <v>684</v>
      </c>
      <c r="J48" s="180" t="s">
        <v>685</v>
      </c>
    </row>
    <row r="49" spans="1:10" s="180" customFormat="1" ht="133.5" customHeight="1" x14ac:dyDescent="0.25">
      <c r="A49" s="752"/>
      <c r="B49" s="420" t="s">
        <v>347</v>
      </c>
      <c r="C49" s="420"/>
      <c r="D49" s="420" t="s">
        <v>311</v>
      </c>
      <c r="E49" s="420" t="s">
        <v>120</v>
      </c>
      <c r="F49" s="180" t="s">
        <v>683</v>
      </c>
      <c r="G49" s="180" t="s">
        <v>19</v>
      </c>
      <c r="H49" s="180" t="s">
        <v>23</v>
      </c>
      <c r="I49" s="180" t="s">
        <v>326</v>
      </c>
    </row>
    <row r="50" spans="1:10" s="180" customFormat="1" ht="134.25" customHeight="1" x14ac:dyDescent="0.25">
      <c r="A50" s="752"/>
      <c r="B50" s="420" t="s">
        <v>347</v>
      </c>
      <c r="C50" s="420"/>
      <c r="D50" s="420" t="s">
        <v>311</v>
      </c>
      <c r="E50" s="420" t="s">
        <v>120</v>
      </c>
      <c r="F50" s="180" t="s">
        <v>686</v>
      </c>
      <c r="G50" s="180" t="s">
        <v>95</v>
      </c>
      <c r="H50" s="180" t="s">
        <v>687</v>
      </c>
      <c r="I50" s="186" t="s">
        <v>688</v>
      </c>
      <c r="J50" s="417"/>
    </row>
    <row r="51" spans="1:10" s="180" customFormat="1" ht="100.5" customHeight="1" x14ac:dyDescent="0.25">
      <c r="A51" s="752">
        <v>1</v>
      </c>
      <c r="B51" s="420" t="s">
        <v>127</v>
      </c>
      <c r="C51" s="420"/>
      <c r="D51" s="420" t="s">
        <v>311</v>
      </c>
      <c r="E51" s="420" t="s">
        <v>125</v>
      </c>
      <c r="F51" s="180" t="s">
        <v>689</v>
      </c>
      <c r="G51" s="180" t="s">
        <v>61</v>
      </c>
      <c r="H51" s="180" t="s">
        <v>23</v>
      </c>
      <c r="I51" s="180" t="s">
        <v>332</v>
      </c>
      <c r="J51" s="180" t="s">
        <v>690</v>
      </c>
    </row>
    <row r="52" spans="1:10" s="180" customFormat="1" ht="100.5" customHeight="1" x14ac:dyDescent="0.25">
      <c r="A52" s="752"/>
      <c r="B52" s="420" t="s">
        <v>127</v>
      </c>
      <c r="C52" s="420"/>
      <c r="D52" s="420" t="s">
        <v>311</v>
      </c>
      <c r="E52" s="420" t="s">
        <v>125</v>
      </c>
      <c r="F52" s="180" t="s">
        <v>689</v>
      </c>
      <c r="G52" s="180" t="s">
        <v>19</v>
      </c>
      <c r="H52" s="180" t="s">
        <v>137</v>
      </c>
      <c r="I52" s="180" t="s">
        <v>326</v>
      </c>
    </row>
    <row r="53" spans="1:10" s="180" customFormat="1" ht="88.5" customHeight="1" x14ac:dyDescent="0.25">
      <c r="A53" s="752"/>
      <c r="B53" s="420" t="s">
        <v>127</v>
      </c>
      <c r="C53" s="420"/>
      <c r="D53" s="420" t="s">
        <v>311</v>
      </c>
      <c r="E53" s="420" t="s">
        <v>127</v>
      </c>
      <c r="F53" s="180" t="s">
        <v>689</v>
      </c>
      <c r="G53" s="180" t="s">
        <v>95</v>
      </c>
      <c r="H53" s="180" t="s">
        <v>691</v>
      </c>
      <c r="I53" s="186" t="s">
        <v>692</v>
      </c>
    </row>
    <row r="54" spans="1:10" s="180" customFormat="1" ht="76.5" x14ac:dyDescent="0.25">
      <c r="A54" s="752">
        <v>1</v>
      </c>
      <c r="B54" s="420" t="s">
        <v>357</v>
      </c>
      <c r="C54" s="420"/>
      <c r="D54" s="420" t="s">
        <v>311</v>
      </c>
      <c r="E54" s="420" t="s">
        <v>129</v>
      </c>
      <c r="F54" s="180" t="s">
        <v>693</v>
      </c>
      <c r="G54" s="180" t="s">
        <v>61</v>
      </c>
      <c r="H54" s="180" t="s">
        <v>54</v>
      </c>
      <c r="I54" s="180" t="s">
        <v>694</v>
      </c>
      <c r="J54" s="180" t="s">
        <v>695</v>
      </c>
    </row>
    <row r="55" spans="1:10" s="180" customFormat="1" ht="46.5" customHeight="1" x14ac:dyDescent="0.25">
      <c r="A55" s="752"/>
      <c r="B55" s="420" t="s">
        <v>357</v>
      </c>
      <c r="C55" s="420"/>
      <c r="D55" s="420" t="s">
        <v>311</v>
      </c>
      <c r="E55" s="420" t="s">
        <v>129</v>
      </c>
      <c r="F55" s="180" t="s">
        <v>693</v>
      </c>
      <c r="G55" s="180" t="s">
        <v>61</v>
      </c>
      <c r="H55" s="180" t="s">
        <v>360</v>
      </c>
      <c r="I55" s="180" t="s">
        <v>332</v>
      </c>
    </row>
    <row r="56" spans="1:10" s="180" customFormat="1" ht="57" customHeight="1" x14ac:dyDescent="0.25">
      <c r="A56" s="752"/>
      <c r="B56" s="420" t="s">
        <v>357</v>
      </c>
      <c r="C56" s="420"/>
      <c r="D56" s="420" t="s">
        <v>311</v>
      </c>
      <c r="E56" s="420" t="s">
        <v>129</v>
      </c>
      <c r="F56" s="180" t="s">
        <v>693</v>
      </c>
      <c r="G56" s="180" t="s">
        <v>95</v>
      </c>
      <c r="H56" s="180" t="s">
        <v>358</v>
      </c>
      <c r="I56" s="180" t="s">
        <v>696</v>
      </c>
    </row>
    <row r="57" spans="1:10" s="180" customFormat="1" ht="63.75" x14ac:dyDescent="0.25">
      <c r="A57" s="752"/>
      <c r="B57" s="420" t="s">
        <v>357</v>
      </c>
      <c r="C57" s="420"/>
      <c r="D57" s="420" t="s">
        <v>311</v>
      </c>
      <c r="E57" s="420" t="s">
        <v>129</v>
      </c>
      <c r="F57" s="180" t="s">
        <v>693</v>
      </c>
      <c r="G57" s="180" t="s">
        <v>39</v>
      </c>
      <c r="H57" s="180" t="s">
        <v>23</v>
      </c>
      <c r="I57" s="180" t="s">
        <v>697</v>
      </c>
    </row>
    <row r="58" spans="1:10" s="180" customFormat="1" ht="57" customHeight="1" x14ac:dyDescent="0.25">
      <c r="A58" s="752">
        <v>1</v>
      </c>
      <c r="B58" s="420" t="s">
        <v>357</v>
      </c>
      <c r="C58" s="420"/>
      <c r="D58" s="420" t="s">
        <v>311</v>
      </c>
      <c r="E58" s="420" t="s">
        <v>140</v>
      </c>
      <c r="F58" s="162" t="s">
        <v>363</v>
      </c>
      <c r="G58" s="180" t="s">
        <v>364</v>
      </c>
      <c r="H58" s="180" t="s">
        <v>365</v>
      </c>
      <c r="I58" s="180" t="s">
        <v>698</v>
      </c>
    </row>
    <row r="59" spans="1:10" s="180" customFormat="1" ht="57" customHeight="1" x14ac:dyDescent="0.25">
      <c r="A59" s="752"/>
      <c r="B59" s="420" t="s">
        <v>357</v>
      </c>
      <c r="C59" s="420"/>
      <c r="D59" s="420" t="s">
        <v>311</v>
      </c>
      <c r="E59" s="420" t="s">
        <v>140</v>
      </c>
      <c r="F59" s="162" t="s">
        <v>363</v>
      </c>
      <c r="G59" s="180" t="s">
        <v>364</v>
      </c>
      <c r="H59" s="180" t="s">
        <v>367</v>
      </c>
      <c r="I59" s="162" t="s">
        <v>699</v>
      </c>
    </row>
    <row r="60" spans="1:10" s="180" customFormat="1" ht="127.5" x14ac:dyDescent="0.25">
      <c r="A60" s="752"/>
      <c r="B60" s="420" t="s">
        <v>357</v>
      </c>
      <c r="C60" s="420"/>
      <c r="D60" s="420" t="s">
        <v>311</v>
      </c>
      <c r="E60" s="420" t="s">
        <v>140</v>
      </c>
      <c r="F60" s="162" t="s">
        <v>363</v>
      </c>
      <c r="G60" s="180" t="s">
        <v>95</v>
      </c>
      <c r="H60" s="180" t="s">
        <v>23</v>
      </c>
      <c r="I60" s="180" t="s">
        <v>700</v>
      </c>
    </row>
    <row r="61" spans="1:10" s="180" customFormat="1" ht="57.75" customHeight="1" x14ac:dyDescent="0.25">
      <c r="A61" s="752"/>
      <c r="B61" s="420" t="s">
        <v>357</v>
      </c>
      <c r="C61" s="420"/>
      <c r="D61" s="420" t="s">
        <v>311</v>
      </c>
      <c r="E61" s="420" t="s">
        <v>140</v>
      </c>
      <c r="F61" s="162" t="s">
        <v>363</v>
      </c>
      <c r="G61" s="180" t="s">
        <v>95</v>
      </c>
      <c r="H61" s="180" t="s">
        <v>369</v>
      </c>
      <c r="I61" s="180" t="s">
        <v>701</v>
      </c>
    </row>
    <row r="62" spans="1:10" s="180" customFormat="1" ht="57.75" customHeight="1" x14ac:dyDescent="0.25">
      <c r="A62" s="752"/>
      <c r="B62" s="420" t="s">
        <v>357</v>
      </c>
      <c r="C62" s="420"/>
      <c r="D62" s="420" t="s">
        <v>311</v>
      </c>
      <c r="E62" s="420" t="s">
        <v>140</v>
      </c>
      <c r="F62" s="162" t="s">
        <v>702</v>
      </c>
      <c r="G62" s="180" t="s">
        <v>33</v>
      </c>
      <c r="H62" s="180" t="s">
        <v>369</v>
      </c>
      <c r="I62" s="180" t="s">
        <v>703</v>
      </c>
    </row>
    <row r="63" spans="1:10" s="180" customFormat="1" ht="57.75" customHeight="1" x14ac:dyDescent="0.25">
      <c r="A63" s="752"/>
      <c r="B63" s="420" t="s">
        <v>357</v>
      </c>
      <c r="C63" s="420"/>
      <c r="D63" s="420" t="s">
        <v>311</v>
      </c>
      <c r="E63" s="420" t="s">
        <v>140</v>
      </c>
      <c r="F63" s="162" t="s">
        <v>702</v>
      </c>
      <c r="G63" s="180" t="s">
        <v>33</v>
      </c>
      <c r="H63" s="180" t="s">
        <v>375</v>
      </c>
      <c r="I63" s="180" t="s">
        <v>376</v>
      </c>
    </row>
    <row r="64" spans="1:10" s="180" customFormat="1" ht="57.75" customHeight="1" x14ac:dyDescent="0.25">
      <c r="A64" s="752"/>
      <c r="B64" s="420" t="s">
        <v>357</v>
      </c>
      <c r="C64" s="420"/>
      <c r="D64" s="420" t="s">
        <v>311</v>
      </c>
      <c r="E64" s="420" t="s">
        <v>140</v>
      </c>
      <c r="F64" s="162" t="s">
        <v>702</v>
      </c>
      <c r="G64" s="180" t="s">
        <v>19</v>
      </c>
      <c r="H64" s="180" t="s">
        <v>369</v>
      </c>
      <c r="I64" s="180" t="s">
        <v>704</v>
      </c>
    </row>
    <row r="65" spans="1:10" s="180" customFormat="1" ht="57.75" customHeight="1" x14ac:dyDescent="0.25">
      <c r="A65" s="752"/>
      <c r="B65" s="420" t="s">
        <v>357</v>
      </c>
      <c r="C65" s="420"/>
      <c r="D65" s="420" t="s">
        <v>311</v>
      </c>
      <c r="E65" s="420" t="s">
        <v>140</v>
      </c>
      <c r="F65" s="162" t="s">
        <v>702</v>
      </c>
      <c r="G65" s="180" t="s">
        <v>19</v>
      </c>
      <c r="H65" s="180" t="s">
        <v>375</v>
      </c>
      <c r="I65" s="180" t="s">
        <v>705</v>
      </c>
    </row>
    <row r="66" spans="1:10" s="180" customFormat="1" ht="102" x14ac:dyDescent="0.25">
      <c r="A66" s="752">
        <v>1</v>
      </c>
      <c r="B66" s="420" t="s">
        <v>357</v>
      </c>
      <c r="C66" s="420"/>
      <c r="D66" s="420" t="s">
        <v>311</v>
      </c>
      <c r="E66" s="420" t="s">
        <v>153</v>
      </c>
      <c r="F66" s="162" t="s">
        <v>706</v>
      </c>
      <c r="G66" s="180" t="s">
        <v>95</v>
      </c>
      <c r="H66" s="180" t="s">
        <v>369</v>
      </c>
      <c r="I66" s="162" t="s">
        <v>707</v>
      </c>
      <c r="J66" s="180" t="s">
        <v>708</v>
      </c>
    </row>
    <row r="67" spans="1:10" s="180" customFormat="1" ht="114.75" x14ac:dyDescent="0.25">
      <c r="A67" s="752"/>
      <c r="B67" s="420" t="s">
        <v>357</v>
      </c>
      <c r="C67" s="420"/>
      <c r="D67" s="420" t="s">
        <v>311</v>
      </c>
      <c r="E67" s="420" t="s">
        <v>153</v>
      </c>
      <c r="F67" s="162" t="s">
        <v>706</v>
      </c>
      <c r="G67" s="180" t="s">
        <v>95</v>
      </c>
      <c r="H67" s="180" t="s">
        <v>390</v>
      </c>
      <c r="I67" s="162" t="s">
        <v>707</v>
      </c>
      <c r="J67" s="180" t="s">
        <v>709</v>
      </c>
    </row>
    <row r="68" spans="1:10" s="180" customFormat="1" ht="46.5" customHeight="1" x14ac:dyDescent="0.25">
      <c r="A68" s="752"/>
      <c r="B68" s="420" t="s">
        <v>357</v>
      </c>
      <c r="C68" s="420"/>
      <c r="D68" s="420" t="s">
        <v>311</v>
      </c>
      <c r="E68" s="420" t="s">
        <v>153</v>
      </c>
      <c r="F68" s="162" t="s">
        <v>706</v>
      </c>
      <c r="G68" s="180" t="s">
        <v>61</v>
      </c>
      <c r="H68" s="180" t="s">
        <v>390</v>
      </c>
      <c r="I68" s="180" t="s">
        <v>326</v>
      </c>
    </row>
    <row r="69" spans="1:10" s="180" customFormat="1" ht="46.5" customHeight="1" x14ac:dyDescent="0.25">
      <c r="A69" s="752"/>
      <c r="B69" s="420" t="s">
        <v>357</v>
      </c>
      <c r="C69" s="420"/>
      <c r="D69" s="420" t="s">
        <v>311</v>
      </c>
      <c r="E69" s="420" t="s">
        <v>157</v>
      </c>
      <c r="F69" s="162" t="s">
        <v>706</v>
      </c>
      <c r="G69" s="180" t="s">
        <v>61</v>
      </c>
      <c r="H69" s="180" t="s">
        <v>367</v>
      </c>
      <c r="I69" s="187" t="s">
        <v>710</v>
      </c>
    </row>
    <row r="70" spans="1:10" s="180" customFormat="1" ht="89.25" x14ac:dyDescent="0.25">
      <c r="A70" s="752">
        <v>1</v>
      </c>
      <c r="B70" s="420" t="s">
        <v>357</v>
      </c>
      <c r="C70" s="420"/>
      <c r="D70" s="420" t="s">
        <v>311</v>
      </c>
      <c r="E70" s="420" t="s">
        <v>165</v>
      </c>
      <c r="F70" s="180" t="s">
        <v>711</v>
      </c>
      <c r="G70" s="180" t="s">
        <v>61</v>
      </c>
      <c r="H70" s="180" t="s">
        <v>687</v>
      </c>
      <c r="I70" s="180" t="s">
        <v>712</v>
      </c>
    </row>
    <row r="71" spans="1:10" s="180" customFormat="1" ht="74.25" customHeight="1" x14ac:dyDescent="0.25">
      <c r="A71" s="752"/>
      <c r="B71" s="420" t="s">
        <v>357</v>
      </c>
      <c r="C71" s="420"/>
      <c r="D71" s="420" t="s">
        <v>311</v>
      </c>
      <c r="E71" s="420" t="s">
        <v>165</v>
      </c>
      <c r="F71" s="180" t="s">
        <v>711</v>
      </c>
      <c r="G71" s="180" t="s">
        <v>61</v>
      </c>
      <c r="H71" s="180" t="s">
        <v>20</v>
      </c>
      <c r="I71" s="162" t="s">
        <v>713</v>
      </c>
    </row>
    <row r="72" spans="1:10" s="180" customFormat="1" ht="46.5" customHeight="1" x14ac:dyDescent="0.25">
      <c r="A72" s="752"/>
      <c r="B72" s="420"/>
      <c r="C72" s="420"/>
      <c r="D72" s="420" t="s">
        <v>311</v>
      </c>
      <c r="E72" s="420" t="s">
        <v>165</v>
      </c>
      <c r="F72" s="180" t="s">
        <v>711</v>
      </c>
      <c r="G72" s="180" t="s">
        <v>61</v>
      </c>
      <c r="H72" s="180" t="s">
        <v>20</v>
      </c>
      <c r="I72" s="180" t="s">
        <v>714</v>
      </c>
    </row>
    <row r="73" spans="1:10" s="180" customFormat="1" ht="46.5" customHeight="1" x14ac:dyDescent="0.25">
      <c r="A73" s="752"/>
      <c r="B73" s="420" t="s">
        <v>357</v>
      </c>
      <c r="C73" s="420"/>
      <c r="D73" s="420" t="s">
        <v>311</v>
      </c>
      <c r="E73" s="420" t="s">
        <v>165</v>
      </c>
      <c r="F73" s="180" t="s">
        <v>711</v>
      </c>
      <c r="G73" s="180" t="s">
        <v>95</v>
      </c>
      <c r="H73" s="180" t="s">
        <v>369</v>
      </c>
      <c r="I73" s="180" t="s">
        <v>173</v>
      </c>
    </row>
    <row r="74" spans="1:10" s="180" customFormat="1" ht="46.5" customHeight="1" x14ac:dyDescent="0.25">
      <c r="A74" s="752"/>
      <c r="B74" s="420" t="s">
        <v>357</v>
      </c>
      <c r="C74" s="420"/>
      <c r="D74" s="420" t="s">
        <v>311</v>
      </c>
      <c r="E74" s="420" t="s">
        <v>165</v>
      </c>
      <c r="F74" s="180" t="s">
        <v>711</v>
      </c>
      <c r="G74" s="180" t="s">
        <v>95</v>
      </c>
      <c r="H74" s="180" t="s">
        <v>390</v>
      </c>
      <c r="I74" s="180" t="s">
        <v>326</v>
      </c>
    </row>
    <row r="75" spans="1:10" s="183" customFormat="1" ht="46.5" customHeight="1" x14ac:dyDescent="0.25">
      <c r="A75" s="754">
        <v>1</v>
      </c>
      <c r="B75" s="415" t="s">
        <v>391</v>
      </c>
      <c r="C75" s="415"/>
      <c r="D75" s="76" t="s">
        <v>392</v>
      </c>
      <c r="E75" s="76" t="s">
        <v>174</v>
      </c>
      <c r="F75" s="76" t="s">
        <v>715</v>
      </c>
      <c r="G75" s="76" t="s">
        <v>39</v>
      </c>
      <c r="H75" s="76" t="s">
        <v>23</v>
      </c>
      <c r="I75" s="76" t="s">
        <v>332</v>
      </c>
    </row>
    <row r="76" spans="1:10" s="183" customFormat="1" ht="46.5" customHeight="1" x14ac:dyDescent="0.25">
      <c r="A76" s="754"/>
      <c r="B76" s="415" t="s">
        <v>391</v>
      </c>
      <c r="C76" s="415"/>
      <c r="D76" s="76" t="s">
        <v>392</v>
      </c>
      <c r="E76" s="76" t="s">
        <v>174</v>
      </c>
      <c r="F76" s="76" t="s">
        <v>715</v>
      </c>
      <c r="G76" s="76" t="s">
        <v>61</v>
      </c>
      <c r="H76" s="76" t="s">
        <v>20</v>
      </c>
      <c r="I76" s="76" t="s">
        <v>716</v>
      </c>
    </row>
    <row r="77" spans="1:10" s="183" customFormat="1" ht="46.5" customHeight="1" x14ac:dyDescent="0.25">
      <c r="A77" s="754"/>
      <c r="B77" s="415" t="s">
        <v>391</v>
      </c>
      <c r="C77" s="415"/>
      <c r="D77" s="76" t="s">
        <v>392</v>
      </c>
      <c r="E77" s="76" t="s">
        <v>174</v>
      </c>
      <c r="F77" s="76" t="s">
        <v>715</v>
      </c>
      <c r="G77" s="76" t="s">
        <v>61</v>
      </c>
      <c r="H77" s="76" t="s">
        <v>369</v>
      </c>
      <c r="I77" s="76" t="s">
        <v>717</v>
      </c>
    </row>
    <row r="78" spans="1:10" s="183" customFormat="1" ht="46.5" customHeight="1" x14ac:dyDescent="0.25">
      <c r="A78" s="754"/>
      <c r="B78" s="415"/>
      <c r="C78" s="415"/>
      <c r="D78" s="76" t="s">
        <v>392</v>
      </c>
      <c r="E78" s="76" t="s">
        <v>183</v>
      </c>
      <c r="F78" s="76" t="s">
        <v>186</v>
      </c>
      <c r="G78" s="76" t="s">
        <v>39</v>
      </c>
      <c r="H78" s="76" t="s">
        <v>23</v>
      </c>
      <c r="I78" s="76" t="s">
        <v>397</v>
      </c>
    </row>
    <row r="79" spans="1:10" s="183" customFormat="1" ht="46.5" customHeight="1" x14ac:dyDescent="0.25">
      <c r="A79" s="754">
        <v>1</v>
      </c>
      <c r="B79" s="415" t="s">
        <v>391</v>
      </c>
      <c r="C79" s="415"/>
      <c r="D79" s="76" t="s">
        <v>392</v>
      </c>
      <c r="E79" s="76" t="s">
        <v>183</v>
      </c>
      <c r="F79" s="76" t="s">
        <v>186</v>
      </c>
      <c r="G79" s="76" t="s">
        <v>61</v>
      </c>
      <c r="H79" s="76" t="s">
        <v>23</v>
      </c>
      <c r="I79" s="76" t="s">
        <v>718</v>
      </c>
    </row>
    <row r="80" spans="1:10" s="183" customFormat="1" ht="46.5" customHeight="1" x14ac:dyDescent="0.25">
      <c r="A80" s="754"/>
      <c r="B80" s="415"/>
      <c r="C80" s="415"/>
      <c r="D80" s="76" t="s">
        <v>392</v>
      </c>
      <c r="E80" s="76" t="s">
        <v>183</v>
      </c>
      <c r="F80" s="76" t="s">
        <v>186</v>
      </c>
      <c r="G80" s="76" t="s">
        <v>61</v>
      </c>
      <c r="H80" s="76" t="s">
        <v>369</v>
      </c>
      <c r="I80" s="76" t="s">
        <v>719</v>
      </c>
    </row>
    <row r="81" spans="1:10" s="183" customFormat="1" ht="46.5" customHeight="1" x14ac:dyDescent="0.25">
      <c r="A81" s="754"/>
      <c r="B81" s="415" t="s">
        <v>391</v>
      </c>
      <c r="C81" s="415"/>
      <c r="D81" s="76" t="s">
        <v>392</v>
      </c>
      <c r="E81" s="76" t="s">
        <v>188</v>
      </c>
      <c r="F81" s="76" t="s">
        <v>400</v>
      </c>
      <c r="G81" s="76" t="s">
        <v>95</v>
      </c>
      <c r="H81" s="76" t="s">
        <v>23</v>
      </c>
      <c r="I81" s="76" t="s">
        <v>326</v>
      </c>
    </row>
    <row r="82" spans="1:10" s="183" customFormat="1" ht="46.5" customHeight="1" x14ac:dyDescent="0.25">
      <c r="A82" s="754"/>
      <c r="B82" s="415" t="s">
        <v>391</v>
      </c>
      <c r="C82" s="415"/>
      <c r="D82" s="76" t="s">
        <v>392</v>
      </c>
      <c r="E82" s="76" t="s">
        <v>188</v>
      </c>
      <c r="F82" s="76" t="s">
        <v>400</v>
      </c>
      <c r="G82" s="76" t="s">
        <v>61</v>
      </c>
      <c r="H82" s="76" t="s">
        <v>23</v>
      </c>
      <c r="I82" s="76" t="s">
        <v>720</v>
      </c>
    </row>
    <row r="83" spans="1:10" s="183" customFormat="1" ht="46.5" customHeight="1" x14ac:dyDescent="0.25">
      <c r="A83" s="754"/>
      <c r="B83" s="415" t="s">
        <v>391</v>
      </c>
      <c r="C83" s="415"/>
      <c r="D83" s="76" t="s">
        <v>392</v>
      </c>
      <c r="E83" s="76" t="s">
        <v>188</v>
      </c>
      <c r="F83" s="76" t="s">
        <v>400</v>
      </c>
      <c r="G83" s="76" t="s">
        <v>61</v>
      </c>
      <c r="H83" s="76" t="s">
        <v>369</v>
      </c>
      <c r="I83" s="76" t="s">
        <v>402</v>
      </c>
    </row>
    <row r="84" spans="1:10" s="183" customFormat="1" ht="46.5" customHeight="1" x14ac:dyDescent="0.25">
      <c r="A84" s="754"/>
      <c r="B84" s="415" t="s">
        <v>391</v>
      </c>
      <c r="C84" s="415"/>
      <c r="D84" s="76" t="s">
        <v>721</v>
      </c>
      <c r="E84" s="76" t="s">
        <v>192</v>
      </c>
      <c r="F84" s="76" t="s">
        <v>193</v>
      </c>
      <c r="G84" s="76" t="s">
        <v>39</v>
      </c>
      <c r="H84" s="76" t="s">
        <v>23</v>
      </c>
      <c r="I84" s="76" t="s">
        <v>405</v>
      </c>
    </row>
    <row r="85" spans="1:10" s="183" customFormat="1" ht="46.5" customHeight="1" x14ac:dyDescent="0.25">
      <c r="A85" s="754">
        <v>1</v>
      </c>
      <c r="B85" s="415" t="s">
        <v>391</v>
      </c>
      <c r="C85" s="415"/>
      <c r="D85" s="76" t="s">
        <v>403</v>
      </c>
      <c r="E85" s="76" t="s">
        <v>192</v>
      </c>
      <c r="F85" s="76" t="s">
        <v>193</v>
      </c>
      <c r="G85" s="76" t="s">
        <v>61</v>
      </c>
      <c r="H85" s="76" t="s">
        <v>23</v>
      </c>
      <c r="I85" s="76" t="s">
        <v>406</v>
      </c>
    </row>
    <row r="86" spans="1:10" s="183" customFormat="1" ht="46.5" customHeight="1" x14ac:dyDescent="0.25">
      <c r="A86" s="754"/>
      <c r="B86" s="415" t="s">
        <v>391</v>
      </c>
      <c r="C86" s="415"/>
      <c r="D86" s="76" t="s">
        <v>403</v>
      </c>
      <c r="E86" s="76" t="s">
        <v>192</v>
      </c>
      <c r="F86" s="76" t="s">
        <v>193</v>
      </c>
      <c r="G86" s="76" t="s">
        <v>61</v>
      </c>
      <c r="H86" s="76" t="s">
        <v>369</v>
      </c>
      <c r="I86" s="76" t="s">
        <v>407</v>
      </c>
    </row>
    <row r="87" spans="1:10" s="183" customFormat="1" ht="46.5" customHeight="1" x14ac:dyDescent="0.25">
      <c r="A87" s="754">
        <v>1</v>
      </c>
      <c r="B87" s="415" t="s">
        <v>391</v>
      </c>
      <c r="C87" s="415"/>
      <c r="D87" s="76" t="s">
        <v>403</v>
      </c>
      <c r="E87" s="76" t="s">
        <v>195</v>
      </c>
      <c r="F87" s="76" t="s">
        <v>196</v>
      </c>
      <c r="G87" s="76" t="s">
        <v>39</v>
      </c>
      <c r="H87" s="76" t="s">
        <v>23</v>
      </c>
      <c r="I87" s="76" t="s">
        <v>397</v>
      </c>
    </row>
    <row r="88" spans="1:10" s="183" customFormat="1" ht="46.5" customHeight="1" x14ac:dyDescent="0.25">
      <c r="A88" s="754"/>
      <c r="B88" s="415" t="s">
        <v>391</v>
      </c>
      <c r="C88" s="415"/>
      <c r="D88" s="76" t="s">
        <v>403</v>
      </c>
      <c r="E88" s="76" t="s">
        <v>195</v>
      </c>
      <c r="F88" s="76" t="s">
        <v>196</v>
      </c>
      <c r="G88" s="76" t="s">
        <v>61</v>
      </c>
      <c r="H88" s="76" t="s">
        <v>23</v>
      </c>
      <c r="I88" s="76" t="s">
        <v>722</v>
      </c>
    </row>
    <row r="89" spans="1:10" s="183" customFormat="1" ht="46.5" customHeight="1" x14ac:dyDescent="0.25">
      <c r="A89" s="754"/>
      <c r="B89" s="415" t="s">
        <v>391</v>
      </c>
      <c r="C89" s="415"/>
      <c r="D89" s="76" t="s">
        <v>403</v>
      </c>
      <c r="E89" s="76" t="s">
        <v>195</v>
      </c>
      <c r="F89" s="76" t="s">
        <v>196</v>
      </c>
      <c r="G89" s="76" t="s">
        <v>61</v>
      </c>
      <c r="H89" s="76" t="s">
        <v>369</v>
      </c>
      <c r="I89" s="76" t="s">
        <v>723</v>
      </c>
    </row>
    <row r="90" spans="1:10" s="180" customFormat="1" ht="46.5" customHeight="1" x14ac:dyDescent="0.25">
      <c r="A90" s="752">
        <v>1</v>
      </c>
      <c r="B90" s="420" t="s">
        <v>442</v>
      </c>
      <c r="C90" s="420"/>
      <c r="D90" s="420" t="s">
        <v>23</v>
      </c>
      <c r="E90" s="420" t="s">
        <v>199</v>
      </c>
      <c r="F90" s="180" t="s">
        <v>446</v>
      </c>
      <c r="G90" s="180" t="s">
        <v>180</v>
      </c>
      <c r="H90" s="180" t="s">
        <v>23</v>
      </c>
      <c r="I90" s="180" t="s">
        <v>332</v>
      </c>
      <c r="J90" s="180" t="s">
        <v>724</v>
      </c>
    </row>
    <row r="91" spans="1:10" s="180" customFormat="1" ht="135" customHeight="1" x14ac:dyDescent="0.25">
      <c r="A91" s="752"/>
      <c r="B91" s="420" t="s">
        <v>442</v>
      </c>
      <c r="C91" s="420"/>
      <c r="D91" s="420" t="s">
        <v>23</v>
      </c>
      <c r="E91" s="420" t="s">
        <v>199</v>
      </c>
      <c r="F91" s="180" t="s">
        <v>446</v>
      </c>
      <c r="G91" s="180" t="s">
        <v>39</v>
      </c>
      <c r="H91" s="180" t="s">
        <v>23</v>
      </c>
      <c r="I91" s="180" t="s">
        <v>725</v>
      </c>
    </row>
    <row r="92" spans="1:10" s="180" customFormat="1" ht="135" customHeight="1" x14ac:dyDescent="0.25">
      <c r="A92" s="417"/>
      <c r="B92" s="420" t="s">
        <v>442</v>
      </c>
      <c r="C92" s="420"/>
      <c r="D92" s="420" t="s">
        <v>23</v>
      </c>
      <c r="E92" s="420" t="s">
        <v>203</v>
      </c>
      <c r="F92" s="180" t="s">
        <v>726</v>
      </c>
      <c r="G92" s="180" t="s">
        <v>33</v>
      </c>
      <c r="H92" s="180" t="s">
        <v>23</v>
      </c>
      <c r="I92" s="180" t="s">
        <v>727</v>
      </c>
    </row>
    <row r="93" spans="1:10" s="180" customFormat="1" ht="87.75" customHeight="1" x14ac:dyDescent="0.25">
      <c r="A93" s="417"/>
      <c r="B93" s="420" t="s">
        <v>442</v>
      </c>
      <c r="C93" s="420"/>
      <c r="D93" s="420" t="s">
        <v>23</v>
      </c>
      <c r="E93" s="420" t="s">
        <v>203</v>
      </c>
      <c r="F93" s="180" t="s">
        <v>726</v>
      </c>
      <c r="G93" s="180" t="s">
        <v>39</v>
      </c>
      <c r="H93" s="180" t="s">
        <v>23</v>
      </c>
      <c r="I93" s="186" t="s">
        <v>728</v>
      </c>
    </row>
    <row r="94" spans="1:10" s="180" customFormat="1" ht="46.5" customHeight="1" x14ac:dyDescent="0.25">
      <c r="A94" s="752">
        <v>1</v>
      </c>
      <c r="B94" s="420" t="s">
        <v>442</v>
      </c>
      <c r="C94" s="420"/>
      <c r="D94" s="420" t="s">
        <v>23</v>
      </c>
      <c r="E94" s="420" t="s">
        <v>207</v>
      </c>
      <c r="F94" s="180" t="s">
        <v>729</v>
      </c>
      <c r="G94" s="180" t="s">
        <v>180</v>
      </c>
      <c r="H94" s="180" t="s">
        <v>23</v>
      </c>
      <c r="I94" s="180" t="s">
        <v>332</v>
      </c>
    </row>
    <row r="95" spans="1:10" s="180" customFormat="1" ht="112.5" customHeight="1" x14ac:dyDescent="0.25">
      <c r="A95" s="752"/>
      <c r="B95" s="420" t="s">
        <v>442</v>
      </c>
      <c r="C95" s="420"/>
      <c r="D95" s="420" t="s">
        <v>23</v>
      </c>
      <c r="E95" s="420" t="s">
        <v>207</v>
      </c>
      <c r="F95" s="180" t="s">
        <v>729</v>
      </c>
      <c r="G95" s="180" t="s">
        <v>39</v>
      </c>
      <c r="H95" s="180" t="s">
        <v>23</v>
      </c>
      <c r="I95" s="186" t="s">
        <v>730</v>
      </c>
    </row>
    <row r="96" spans="1:10" s="180" customFormat="1" ht="46.5" customHeight="1" x14ac:dyDescent="0.25">
      <c r="A96" s="752"/>
      <c r="B96" s="420" t="s">
        <v>442</v>
      </c>
      <c r="C96" s="420"/>
      <c r="D96" s="420" t="s">
        <v>23</v>
      </c>
      <c r="E96" s="420" t="s">
        <v>443</v>
      </c>
      <c r="F96" s="180" t="s">
        <v>731</v>
      </c>
      <c r="G96" s="180" t="s">
        <v>33</v>
      </c>
      <c r="H96" s="180" t="s">
        <v>54</v>
      </c>
      <c r="I96" s="180" t="s">
        <v>338</v>
      </c>
    </row>
    <row r="97" spans="1:10" s="180" customFormat="1" ht="112.5" customHeight="1" x14ac:dyDescent="0.25">
      <c r="A97" s="752"/>
      <c r="B97" s="420" t="s">
        <v>442</v>
      </c>
      <c r="C97" s="420"/>
      <c r="D97" s="420"/>
      <c r="E97" s="420" t="s">
        <v>443</v>
      </c>
      <c r="F97" s="180" t="s">
        <v>731</v>
      </c>
      <c r="G97" s="180" t="s">
        <v>39</v>
      </c>
      <c r="H97" s="180" t="s">
        <v>54</v>
      </c>
      <c r="I97" s="186" t="s">
        <v>732</v>
      </c>
    </row>
    <row r="98" spans="1:10" s="76" customFormat="1" ht="24.95" customHeight="1" x14ac:dyDescent="0.25">
      <c r="A98" s="177"/>
      <c r="B98" s="178" t="s">
        <v>225</v>
      </c>
      <c r="C98" s="178"/>
      <c r="D98" s="178"/>
      <c r="E98" s="178"/>
      <c r="F98" s="177"/>
      <c r="G98" s="177"/>
      <c r="H98" s="177"/>
      <c r="I98" s="177"/>
      <c r="J98" s="80"/>
    </row>
    <row r="99" spans="1:10" s="75" customFormat="1" ht="87" customHeight="1" x14ac:dyDescent="0.25">
      <c r="A99" s="695"/>
      <c r="B99" s="750" t="s">
        <v>733</v>
      </c>
      <c r="C99" s="415"/>
      <c r="D99" s="420" t="s">
        <v>23</v>
      </c>
      <c r="E99" s="415" t="s">
        <v>734</v>
      </c>
      <c r="F99" s="84" t="s">
        <v>735</v>
      </c>
      <c r="G99" s="84" t="s">
        <v>736</v>
      </c>
      <c r="H99" s="84" t="s">
        <v>737</v>
      </c>
      <c r="I99" s="84" t="s">
        <v>738</v>
      </c>
      <c r="J99" s="73" t="s">
        <v>739</v>
      </c>
    </row>
    <row r="100" spans="1:10" s="75" customFormat="1" ht="60" customHeight="1" x14ac:dyDescent="0.25">
      <c r="A100" s="695"/>
      <c r="B100" s="750"/>
      <c r="C100" s="415"/>
      <c r="D100" s="420" t="s">
        <v>23</v>
      </c>
      <c r="E100" s="415"/>
      <c r="F100" s="84" t="s">
        <v>740</v>
      </c>
      <c r="G100" s="84" t="s">
        <v>736</v>
      </c>
      <c r="H100" s="84" t="s">
        <v>737</v>
      </c>
      <c r="I100" s="84" t="s">
        <v>741</v>
      </c>
      <c r="J100" s="73"/>
    </row>
    <row r="101" spans="1:10" s="75" customFormat="1" ht="48" customHeight="1" x14ac:dyDescent="0.25">
      <c r="A101" s="695"/>
      <c r="B101" s="750"/>
      <c r="C101" s="415"/>
      <c r="D101" s="420" t="s">
        <v>23</v>
      </c>
      <c r="E101" s="415" t="s">
        <v>742</v>
      </c>
      <c r="F101" s="76" t="s">
        <v>743</v>
      </c>
      <c r="G101" s="76" t="s">
        <v>736</v>
      </c>
      <c r="H101" s="76"/>
      <c r="I101" s="76" t="s">
        <v>744</v>
      </c>
      <c r="J101" s="76"/>
    </row>
    <row r="102" spans="1:10" s="75" customFormat="1" ht="48" customHeight="1" x14ac:dyDescent="0.25">
      <c r="A102" s="695">
        <v>1</v>
      </c>
      <c r="B102" s="415" t="s">
        <v>453</v>
      </c>
      <c r="C102" s="415"/>
      <c r="D102" s="415" t="s">
        <v>23</v>
      </c>
      <c r="E102" s="415" t="s">
        <v>17</v>
      </c>
      <c r="F102" s="77" t="s">
        <v>27</v>
      </c>
      <c r="G102" s="76" t="s">
        <v>19</v>
      </c>
      <c r="H102" s="421" t="s">
        <v>20</v>
      </c>
      <c r="I102" s="76" t="s">
        <v>332</v>
      </c>
      <c r="J102" s="76"/>
    </row>
    <row r="103" spans="1:10" ht="63.75" customHeight="1" x14ac:dyDescent="0.2">
      <c r="A103" s="695"/>
      <c r="B103" s="415" t="s">
        <v>453</v>
      </c>
      <c r="C103" s="415"/>
      <c r="D103" s="415" t="s">
        <v>23</v>
      </c>
      <c r="E103" s="415" t="s">
        <v>17</v>
      </c>
      <c r="F103" s="77" t="s">
        <v>27</v>
      </c>
      <c r="G103" s="77" t="s">
        <v>22</v>
      </c>
      <c r="H103" s="147" t="s">
        <v>23</v>
      </c>
      <c r="I103" s="77" t="s">
        <v>454</v>
      </c>
      <c r="J103" s="188"/>
    </row>
    <row r="104" spans="1:10" s="189" customFormat="1" ht="60" customHeight="1" x14ac:dyDescent="0.25">
      <c r="A104" s="755">
        <v>2</v>
      </c>
      <c r="B104" s="415" t="s">
        <v>453</v>
      </c>
      <c r="C104" s="415"/>
      <c r="D104" s="189" t="s">
        <v>475</v>
      </c>
      <c r="E104" s="189" t="s">
        <v>487</v>
      </c>
      <c r="F104" s="189" t="s">
        <v>488</v>
      </c>
      <c r="G104" s="189" t="s">
        <v>39</v>
      </c>
      <c r="H104" s="189" t="s">
        <v>23</v>
      </c>
      <c r="I104" s="190" t="s">
        <v>326</v>
      </c>
    </row>
    <row r="105" spans="1:10" s="189" customFormat="1" ht="60" customHeight="1" x14ac:dyDescent="0.25">
      <c r="A105" s="755"/>
      <c r="B105" s="415" t="s">
        <v>453</v>
      </c>
      <c r="C105" s="415"/>
      <c r="D105" s="189" t="s">
        <v>475</v>
      </c>
      <c r="E105" s="189" t="s">
        <v>487</v>
      </c>
      <c r="F105" s="189" t="s">
        <v>488</v>
      </c>
      <c r="G105" s="189" t="s">
        <v>61</v>
      </c>
      <c r="H105" s="189" t="s">
        <v>23</v>
      </c>
      <c r="I105" s="190" t="s">
        <v>489</v>
      </c>
    </row>
    <row r="106" spans="1:10" s="75" customFormat="1" ht="57.75" customHeight="1" x14ac:dyDescent="0.25">
      <c r="A106" s="695">
        <v>1</v>
      </c>
      <c r="B106" s="195" t="s">
        <v>745</v>
      </c>
      <c r="C106" s="195"/>
      <c r="D106" s="195" t="s">
        <v>746</v>
      </c>
      <c r="E106" s="195" t="s">
        <v>227</v>
      </c>
      <c r="F106" s="77" t="s">
        <v>747</v>
      </c>
      <c r="G106" s="77" t="s">
        <v>33</v>
      </c>
      <c r="H106" s="77"/>
      <c r="I106" s="77" t="s">
        <v>229</v>
      </c>
      <c r="J106" s="162" t="s">
        <v>462</v>
      </c>
    </row>
    <row r="107" spans="1:10" s="75" customFormat="1" ht="57.75" customHeight="1" x14ac:dyDescent="0.25">
      <c r="A107" s="695"/>
      <c r="B107" s="195" t="s">
        <v>745</v>
      </c>
      <c r="C107" s="195"/>
      <c r="D107" s="415" t="s">
        <v>746</v>
      </c>
      <c r="E107" s="195" t="s">
        <v>227</v>
      </c>
      <c r="F107" s="77" t="s">
        <v>747</v>
      </c>
      <c r="G107" s="77" t="s">
        <v>19</v>
      </c>
      <c r="H107" s="77"/>
      <c r="I107" s="77" t="s">
        <v>748</v>
      </c>
      <c r="J107" s="162"/>
    </row>
    <row r="108" spans="1:10" ht="81.75" customHeight="1" x14ac:dyDescent="0.2">
      <c r="A108" s="695">
        <v>2</v>
      </c>
      <c r="B108" s="195" t="s">
        <v>745</v>
      </c>
      <c r="C108" s="195"/>
      <c r="D108" s="415" t="s">
        <v>746</v>
      </c>
      <c r="E108" s="415" t="s">
        <v>227</v>
      </c>
      <c r="F108" s="77" t="s">
        <v>463</v>
      </c>
      <c r="G108" s="77" t="s">
        <v>33</v>
      </c>
      <c r="H108" s="77"/>
      <c r="I108" s="77" t="s">
        <v>749</v>
      </c>
      <c r="J108" s="162" t="s">
        <v>462</v>
      </c>
    </row>
    <row r="109" spans="1:10" ht="81.75" customHeight="1" x14ac:dyDescent="0.2">
      <c r="A109" s="695"/>
      <c r="B109" s="195" t="s">
        <v>745</v>
      </c>
      <c r="C109" s="195"/>
      <c r="D109" s="415" t="s">
        <v>746</v>
      </c>
      <c r="E109" s="415" t="s">
        <v>227</v>
      </c>
      <c r="F109" s="77" t="s">
        <v>463</v>
      </c>
      <c r="G109" s="77" t="s">
        <v>19</v>
      </c>
      <c r="H109" s="77"/>
      <c r="I109" s="77" t="s">
        <v>748</v>
      </c>
      <c r="J109" s="162"/>
    </row>
    <row r="110" spans="1:10" ht="81.75" customHeight="1" x14ac:dyDescent="0.2">
      <c r="A110" s="695">
        <v>3</v>
      </c>
      <c r="B110" s="195" t="s">
        <v>745</v>
      </c>
      <c r="C110" s="195"/>
      <c r="D110" s="415" t="s">
        <v>746</v>
      </c>
      <c r="E110" s="415" t="s">
        <v>227</v>
      </c>
      <c r="F110" s="73" t="s">
        <v>235</v>
      </c>
      <c r="G110" s="77" t="s">
        <v>39</v>
      </c>
      <c r="H110" s="77" t="s">
        <v>20</v>
      </c>
      <c r="I110" s="77" t="s">
        <v>332</v>
      </c>
      <c r="J110" s="162"/>
    </row>
    <row r="111" spans="1:10" ht="76.5" x14ac:dyDescent="0.2">
      <c r="A111" s="695"/>
      <c r="B111" s="195" t="s">
        <v>745</v>
      </c>
      <c r="C111" s="195"/>
      <c r="D111" s="415" t="s">
        <v>746</v>
      </c>
      <c r="E111" s="415" t="s">
        <v>227</v>
      </c>
      <c r="F111" s="73" t="s">
        <v>235</v>
      </c>
      <c r="G111" s="98" t="s">
        <v>33</v>
      </c>
      <c r="H111" s="293" t="s">
        <v>23</v>
      </c>
      <c r="I111" s="73" t="s">
        <v>236</v>
      </c>
      <c r="J111" s="294"/>
    </row>
    <row r="112" spans="1:10" ht="97.5" customHeight="1" x14ac:dyDescent="0.2">
      <c r="A112" s="695">
        <v>4</v>
      </c>
      <c r="B112" s="195" t="s">
        <v>745</v>
      </c>
      <c r="C112" s="195"/>
      <c r="D112" s="415" t="s">
        <v>746</v>
      </c>
      <c r="E112" s="415" t="s">
        <v>227</v>
      </c>
      <c r="F112" s="73" t="s">
        <v>237</v>
      </c>
      <c r="G112" s="98" t="s">
        <v>33</v>
      </c>
      <c r="H112" s="293" t="s">
        <v>23</v>
      </c>
      <c r="I112" s="73" t="s">
        <v>238</v>
      </c>
      <c r="J112" s="294"/>
    </row>
    <row r="113" spans="1:10" ht="97.5" customHeight="1" x14ac:dyDescent="0.2">
      <c r="A113" s="695"/>
      <c r="B113" s="195" t="s">
        <v>745</v>
      </c>
      <c r="C113" s="195"/>
      <c r="D113" s="415" t="s">
        <v>746</v>
      </c>
      <c r="E113" s="415" t="s">
        <v>227</v>
      </c>
      <c r="F113" s="73" t="s">
        <v>237</v>
      </c>
      <c r="G113" s="98" t="s">
        <v>19</v>
      </c>
      <c r="H113" s="293" t="s">
        <v>20</v>
      </c>
      <c r="I113" s="73" t="s">
        <v>750</v>
      </c>
      <c r="J113" s="294"/>
    </row>
    <row r="114" spans="1:10" ht="102" x14ac:dyDescent="0.2">
      <c r="A114" s="695">
        <v>5</v>
      </c>
      <c r="B114" s="195" t="s">
        <v>745</v>
      </c>
      <c r="C114" s="195"/>
      <c r="D114" s="415" t="s">
        <v>751</v>
      </c>
      <c r="E114" s="415" t="s">
        <v>227</v>
      </c>
      <c r="F114" s="98" t="s">
        <v>752</v>
      </c>
      <c r="G114" s="98" t="s">
        <v>33</v>
      </c>
      <c r="H114" s="293" t="s">
        <v>23</v>
      </c>
      <c r="I114" s="98" t="s">
        <v>468</v>
      </c>
      <c r="J114" s="188" t="s">
        <v>753</v>
      </c>
    </row>
    <row r="115" spans="1:10" ht="38.25" x14ac:dyDescent="0.2">
      <c r="A115" s="695"/>
      <c r="B115" s="195" t="s">
        <v>745</v>
      </c>
      <c r="C115" s="195"/>
      <c r="D115" s="415" t="s">
        <v>751</v>
      </c>
      <c r="E115" s="415" t="s">
        <v>227</v>
      </c>
      <c r="F115" s="98" t="s">
        <v>752</v>
      </c>
      <c r="G115" s="98" t="s">
        <v>19</v>
      </c>
      <c r="H115" s="293" t="s">
        <v>23</v>
      </c>
      <c r="I115" s="98" t="s">
        <v>332</v>
      </c>
      <c r="J115" s="188"/>
    </row>
    <row r="116" spans="1:10" s="192" customFormat="1" ht="60" customHeight="1" x14ac:dyDescent="0.25">
      <c r="A116" s="757">
        <v>1</v>
      </c>
      <c r="B116" s="191" t="s">
        <v>754</v>
      </c>
      <c r="C116" s="191"/>
      <c r="D116" s="192" t="s">
        <v>23</v>
      </c>
      <c r="E116" s="192" t="s">
        <v>470</v>
      </c>
      <c r="F116" s="192" t="s">
        <v>471</v>
      </c>
      <c r="G116" s="192" t="s">
        <v>61</v>
      </c>
      <c r="H116" s="192" t="s">
        <v>23</v>
      </c>
      <c r="I116" s="193" t="s">
        <v>472</v>
      </c>
    </row>
    <row r="117" spans="1:10" s="192" customFormat="1" ht="60" customHeight="1" x14ac:dyDescent="0.25">
      <c r="A117" s="757"/>
      <c r="B117" s="191" t="s">
        <v>754</v>
      </c>
      <c r="C117" s="191"/>
      <c r="D117" s="192" t="s">
        <v>23</v>
      </c>
      <c r="E117" s="192" t="s">
        <v>470</v>
      </c>
      <c r="F117" s="192" t="s">
        <v>471</v>
      </c>
      <c r="G117" s="192" t="s">
        <v>39</v>
      </c>
      <c r="H117" s="192" t="s">
        <v>23</v>
      </c>
      <c r="I117" s="193" t="s">
        <v>473</v>
      </c>
    </row>
    <row r="118" spans="1:10" s="189" customFormat="1" ht="60" customHeight="1" x14ac:dyDescent="0.25">
      <c r="A118" s="755">
        <v>1</v>
      </c>
      <c r="B118" s="194" t="s">
        <v>755</v>
      </c>
      <c r="C118" s="194"/>
      <c r="D118" s="189" t="s">
        <v>475</v>
      </c>
      <c r="E118" s="189" t="s">
        <v>264</v>
      </c>
      <c r="F118" s="189" t="s">
        <v>476</v>
      </c>
      <c r="G118" s="189" t="s">
        <v>61</v>
      </c>
      <c r="H118" s="189" t="s">
        <v>23</v>
      </c>
      <c r="I118" s="190" t="s">
        <v>326</v>
      </c>
    </row>
    <row r="119" spans="1:10" s="189" customFormat="1" ht="60" customHeight="1" x14ac:dyDescent="0.25">
      <c r="A119" s="755"/>
      <c r="B119" s="194" t="s">
        <v>755</v>
      </c>
      <c r="C119" s="194"/>
      <c r="D119" s="189" t="s">
        <v>475</v>
      </c>
      <c r="E119" s="189" t="s">
        <v>264</v>
      </c>
      <c r="F119" s="189" t="s">
        <v>476</v>
      </c>
      <c r="G119" s="189" t="s">
        <v>39</v>
      </c>
      <c r="H119" s="189" t="s">
        <v>23</v>
      </c>
      <c r="I119" s="190" t="s">
        <v>267</v>
      </c>
    </row>
    <row r="120" spans="1:10" s="189" customFormat="1" ht="60" customHeight="1" x14ac:dyDescent="0.25">
      <c r="A120" s="755">
        <v>2</v>
      </c>
      <c r="B120" s="194" t="s">
        <v>755</v>
      </c>
      <c r="C120" s="194"/>
      <c r="D120" s="189" t="s">
        <v>477</v>
      </c>
      <c r="E120" s="189" t="s">
        <v>270</v>
      </c>
      <c r="F120" s="189" t="s">
        <v>478</v>
      </c>
      <c r="G120" s="189" t="s">
        <v>61</v>
      </c>
      <c r="H120" s="189" t="s">
        <v>23</v>
      </c>
      <c r="I120" s="190" t="s">
        <v>272</v>
      </c>
    </row>
    <row r="121" spans="1:10" s="189" customFormat="1" ht="60" customHeight="1" x14ac:dyDescent="0.25">
      <c r="A121" s="755"/>
      <c r="B121" s="194" t="s">
        <v>755</v>
      </c>
      <c r="C121" s="194"/>
      <c r="D121" s="189" t="s">
        <v>477</v>
      </c>
      <c r="E121" s="189" t="s">
        <v>270</v>
      </c>
      <c r="F121" s="189" t="s">
        <v>478</v>
      </c>
      <c r="G121" s="189" t="s">
        <v>39</v>
      </c>
      <c r="H121" s="189" t="s">
        <v>23</v>
      </c>
      <c r="I121" s="190" t="s">
        <v>326</v>
      </c>
    </row>
    <row r="122" spans="1:10" s="189" customFormat="1" ht="60" customHeight="1" x14ac:dyDescent="0.25">
      <c r="A122" s="755">
        <v>3</v>
      </c>
      <c r="B122" s="194" t="s">
        <v>755</v>
      </c>
      <c r="C122" s="194"/>
      <c r="D122" s="189" t="s">
        <v>479</v>
      </c>
      <c r="E122" s="189" t="s">
        <v>276</v>
      </c>
      <c r="F122" s="189" t="s">
        <v>480</v>
      </c>
      <c r="G122" s="189" t="s">
        <v>61</v>
      </c>
      <c r="H122" s="189" t="s">
        <v>23</v>
      </c>
      <c r="I122" s="190" t="s">
        <v>278</v>
      </c>
    </row>
    <row r="123" spans="1:10" s="189" customFormat="1" ht="60" customHeight="1" x14ac:dyDescent="0.25">
      <c r="A123" s="755"/>
      <c r="B123" s="194" t="s">
        <v>755</v>
      </c>
      <c r="C123" s="194"/>
      <c r="D123" s="189" t="s">
        <v>479</v>
      </c>
      <c r="E123" s="189" t="s">
        <v>276</v>
      </c>
      <c r="F123" s="189" t="s">
        <v>480</v>
      </c>
      <c r="G123" s="189" t="s">
        <v>39</v>
      </c>
      <c r="H123" s="189" t="s">
        <v>23</v>
      </c>
      <c r="I123" s="190" t="s">
        <v>280</v>
      </c>
    </row>
    <row r="124" spans="1:10" s="189" customFormat="1" ht="60" customHeight="1" x14ac:dyDescent="0.25">
      <c r="A124" s="755">
        <v>4</v>
      </c>
      <c r="B124" s="194" t="s">
        <v>755</v>
      </c>
      <c r="C124" s="194"/>
      <c r="D124" s="189" t="s">
        <v>481</v>
      </c>
      <c r="E124" s="189" t="s">
        <v>282</v>
      </c>
      <c r="F124" s="189" t="s">
        <v>482</v>
      </c>
      <c r="G124" s="189" t="s">
        <v>61</v>
      </c>
      <c r="H124" s="189" t="s">
        <v>23</v>
      </c>
      <c r="I124" s="190" t="s">
        <v>326</v>
      </c>
    </row>
    <row r="125" spans="1:10" s="189" customFormat="1" ht="60" customHeight="1" x14ac:dyDescent="0.25">
      <c r="A125" s="755"/>
      <c r="B125" s="194" t="s">
        <v>755</v>
      </c>
      <c r="C125" s="194"/>
      <c r="D125" s="189" t="s">
        <v>481</v>
      </c>
      <c r="E125" s="189" t="s">
        <v>282</v>
      </c>
      <c r="F125" s="189" t="s">
        <v>482</v>
      </c>
      <c r="G125" s="189" t="s">
        <v>39</v>
      </c>
      <c r="H125" s="189" t="s">
        <v>23</v>
      </c>
      <c r="I125" s="190" t="s">
        <v>286</v>
      </c>
    </row>
    <row r="126" spans="1:10" s="192" customFormat="1" ht="60" customHeight="1" x14ac:dyDescent="0.25">
      <c r="A126" s="757">
        <v>5</v>
      </c>
      <c r="B126" s="194" t="s">
        <v>755</v>
      </c>
      <c r="C126" s="194"/>
      <c r="D126" s="192" t="s">
        <v>483</v>
      </c>
      <c r="E126" s="192" t="s">
        <v>246</v>
      </c>
      <c r="F126" s="192" t="s">
        <v>484</v>
      </c>
      <c r="G126" s="192" t="s">
        <v>61</v>
      </c>
      <c r="H126" s="192" t="s">
        <v>23</v>
      </c>
      <c r="I126" s="193" t="s">
        <v>326</v>
      </c>
    </row>
    <row r="127" spans="1:10" s="192" customFormat="1" ht="60" customHeight="1" x14ac:dyDescent="0.25">
      <c r="A127" s="757"/>
      <c r="B127" s="194" t="s">
        <v>755</v>
      </c>
      <c r="C127" s="194"/>
      <c r="D127" s="192" t="s">
        <v>483</v>
      </c>
      <c r="E127" s="192" t="s">
        <v>246</v>
      </c>
      <c r="F127" s="192" t="s">
        <v>484</v>
      </c>
      <c r="G127" s="192" t="s">
        <v>39</v>
      </c>
      <c r="H127" s="192" t="s">
        <v>23</v>
      </c>
      <c r="I127" s="193" t="s">
        <v>485</v>
      </c>
    </row>
    <row r="128" spans="1:10" ht="38.25" x14ac:dyDescent="0.2">
      <c r="A128" s="756">
        <v>1</v>
      </c>
      <c r="B128" s="750" t="s">
        <v>287</v>
      </c>
      <c r="C128" s="415"/>
      <c r="D128" s="100" t="s">
        <v>23</v>
      </c>
      <c r="F128" s="415" t="s">
        <v>756</v>
      </c>
      <c r="G128" s="415" t="s">
        <v>39</v>
      </c>
      <c r="H128" s="293" t="s">
        <v>23</v>
      </c>
      <c r="I128" s="415" t="s">
        <v>492</v>
      </c>
      <c r="J128" s="294"/>
    </row>
    <row r="129" spans="1:9" ht="38.25" x14ac:dyDescent="0.2">
      <c r="A129" s="756"/>
      <c r="B129" s="750"/>
      <c r="C129" s="415"/>
      <c r="D129" s="100" t="s">
        <v>23</v>
      </c>
      <c r="F129" s="415" t="s">
        <v>756</v>
      </c>
      <c r="G129" s="415" t="s">
        <v>22</v>
      </c>
      <c r="H129" s="293" t="s">
        <v>23</v>
      </c>
      <c r="I129" s="180" t="s">
        <v>332</v>
      </c>
    </row>
    <row r="130" spans="1:9" ht="38.25" x14ac:dyDescent="0.2">
      <c r="A130" s="756">
        <v>1</v>
      </c>
      <c r="B130" s="750"/>
      <c r="C130" s="415"/>
      <c r="D130" s="100" t="s">
        <v>23</v>
      </c>
      <c r="F130" s="415" t="s">
        <v>757</v>
      </c>
      <c r="G130" s="415" t="s">
        <v>39</v>
      </c>
      <c r="H130" s="293" t="s">
        <v>23</v>
      </c>
      <c r="I130" s="415" t="s">
        <v>758</v>
      </c>
    </row>
    <row r="131" spans="1:9" ht="38.25" x14ac:dyDescent="0.2">
      <c r="A131" s="756"/>
      <c r="B131" s="750"/>
      <c r="C131" s="415"/>
      <c r="D131" s="100" t="s">
        <v>23</v>
      </c>
      <c r="F131" s="415" t="s">
        <v>757</v>
      </c>
      <c r="G131" s="415" t="s">
        <v>22</v>
      </c>
      <c r="H131" s="293" t="s">
        <v>23</v>
      </c>
      <c r="I131" s="180" t="s">
        <v>332</v>
      </c>
    </row>
    <row r="132" spans="1:9" ht="63.75" x14ac:dyDescent="0.2">
      <c r="A132" s="756">
        <v>1</v>
      </c>
      <c r="B132" s="750"/>
      <c r="C132" s="415"/>
      <c r="D132" s="100" t="s">
        <v>23</v>
      </c>
      <c r="F132" s="415" t="s">
        <v>495</v>
      </c>
      <c r="G132" s="415" t="s">
        <v>39</v>
      </c>
      <c r="H132" s="293" t="s">
        <v>23</v>
      </c>
      <c r="I132" s="415" t="s">
        <v>496</v>
      </c>
    </row>
    <row r="133" spans="1:9" ht="25.5" x14ac:dyDescent="0.2">
      <c r="A133" s="756"/>
      <c r="B133" s="750"/>
      <c r="C133" s="415"/>
      <c r="D133" s="100" t="s">
        <v>23</v>
      </c>
      <c r="F133" s="415" t="s">
        <v>495</v>
      </c>
      <c r="G133" s="415" t="s">
        <v>22</v>
      </c>
      <c r="H133" s="293" t="s">
        <v>23</v>
      </c>
      <c r="I133" s="180" t="s">
        <v>332</v>
      </c>
    </row>
    <row r="134" spans="1:9" ht="38.25" x14ac:dyDescent="0.2">
      <c r="A134" s="756">
        <v>1</v>
      </c>
      <c r="B134" s="750"/>
      <c r="C134" s="415"/>
      <c r="D134" s="100" t="s">
        <v>23</v>
      </c>
      <c r="F134" s="415" t="s">
        <v>759</v>
      </c>
      <c r="G134" s="415" t="s">
        <v>39</v>
      </c>
      <c r="H134" s="293" t="s">
        <v>23</v>
      </c>
      <c r="I134" s="415" t="s">
        <v>296</v>
      </c>
    </row>
    <row r="135" spans="1:9" ht="38.25" x14ac:dyDescent="0.2">
      <c r="A135" s="756"/>
      <c r="B135" s="750"/>
      <c r="C135" s="415"/>
      <c r="D135" s="100" t="s">
        <v>23</v>
      </c>
      <c r="F135" s="415" t="s">
        <v>759</v>
      </c>
      <c r="G135" s="415" t="s">
        <v>22</v>
      </c>
      <c r="H135" s="293" t="s">
        <v>23</v>
      </c>
      <c r="I135" s="180" t="s">
        <v>332</v>
      </c>
    </row>
    <row r="136" spans="1:9" ht="25.5" x14ac:dyDescent="0.2">
      <c r="A136" s="756">
        <v>1</v>
      </c>
      <c r="B136" s="750"/>
      <c r="C136" s="415"/>
      <c r="D136" s="100" t="s">
        <v>23</v>
      </c>
      <c r="F136" s="415" t="s">
        <v>297</v>
      </c>
      <c r="G136" s="415" t="s">
        <v>39</v>
      </c>
      <c r="H136" s="293" t="s">
        <v>23</v>
      </c>
      <c r="I136" s="415" t="s">
        <v>298</v>
      </c>
    </row>
    <row r="137" spans="1:9" ht="25.5" x14ac:dyDescent="0.2">
      <c r="A137" s="756"/>
      <c r="B137" s="750"/>
      <c r="C137" s="415"/>
      <c r="D137" s="100" t="s">
        <v>23</v>
      </c>
      <c r="F137" s="415" t="s">
        <v>297</v>
      </c>
      <c r="G137" s="415" t="s">
        <v>22</v>
      </c>
      <c r="H137" s="293" t="s">
        <v>23</v>
      </c>
      <c r="I137" s="180" t="s">
        <v>332</v>
      </c>
    </row>
  </sheetData>
  <mergeCells count="58">
    <mergeCell ref="A16:A17"/>
    <mergeCell ref="A18:A19"/>
    <mergeCell ref="B25:B34"/>
    <mergeCell ref="A33:A34"/>
    <mergeCell ref="A31:A32"/>
    <mergeCell ref="A20:A21"/>
    <mergeCell ref="A22:A23"/>
    <mergeCell ref="B10:B23"/>
    <mergeCell ref="A134:A135"/>
    <mergeCell ref="A136:A137"/>
    <mergeCell ref="A128:A129"/>
    <mergeCell ref="B128:B137"/>
    <mergeCell ref="A114:A115"/>
    <mergeCell ref="A116:A117"/>
    <mergeCell ref="A118:A119"/>
    <mergeCell ref="A120:A121"/>
    <mergeCell ref="A122:A123"/>
    <mergeCell ref="A124:A125"/>
    <mergeCell ref="A126:A127"/>
    <mergeCell ref="A132:A133"/>
    <mergeCell ref="A130:A131"/>
    <mergeCell ref="A106:A107"/>
    <mergeCell ref="A108:A109"/>
    <mergeCell ref="A112:A113"/>
    <mergeCell ref="A58:A61"/>
    <mergeCell ref="A85:A86"/>
    <mergeCell ref="A87:A89"/>
    <mergeCell ref="A110:A111"/>
    <mergeCell ref="A79:A84"/>
    <mergeCell ref="A66:A69"/>
    <mergeCell ref="A70:A74"/>
    <mergeCell ref="A75:A78"/>
    <mergeCell ref="A99:A101"/>
    <mergeCell ref="A90:A91"/>
    <mergeCell ref="A94:A97"/>
    <mergeCell ref="A102:A103"/>
    <mergeCell ref="A104:A105"/>
    <mergeCell ref="A46:A47"/>
    <mergeCell ref="A37:A38"/>
    <mergeCell ref="A39:A40"/>
    <mergeCell ref="A43:A44"/>
    <mergeCell ref="A41:A42"/>
    <mergeCell ref="A3:A9"/>
    <mergeCell ref="B3:B9"/>
    <mergeCell ref="B99:B101"/>
    <mergeCell ref="F3:F9"/>
    <mergeCell ref="E3:E9"/>
    <mergeCell ref="A10:A11"/>
    <mergeCell ref="A48:A50"/>
    <mergeCell ref="A12:A13"/>
    <mergeCell ref="A14:A15"/>
    <mergeCell ref="A25:A26"/>
    <mergeCell ref="A27:A28"/>
    <mergeCell ref="A29:A30"/>
    <mergeCell ref="A51:A53"/>
    <mergeCell ref="A54:A57"/>
    <mergeCell ref="A35:A36"/>
    <mergeCell ref="A62:A65"/>
  </mergeCells>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B7E0036CE6A3541B3AB760440CA990C" ma:contentTypeVersion="18" ma:contentTypeDescription="Create a new document." ma:contentTypeScope="" ma:versionID="cf06eb217b5315de2cccc0d10b652f1d">
  <xsd:schema xmlns:xsd="http://www.w3.org/2001/XMLSchema" xmlns:xs="http://www.w3.org/2001/XMLSchema" xmlns:p="http://schemas.microsoft.com/office/2006/metadata/properties" xmlns:ns2="e73622c4-136b-4675-95da-e5d26a46cb91" xmlns:ns3="d237e1cb-b423-4f78-bee9-d36b9b38daee" targetNamespace="http://schemas.microsoft.com/office/2006/metadata/properties" ma:root="true" ma:fieldsID="87214cc7aafd47132a27f04e54467e1c" ns2:_="" ns3:_="">
    <xsd:import namespace="e73622c4-136b-4675-95da-e5d26a46cb91"/>
    <xsd:import namespace="d237e1cb-b423-4f78-bee9-d36b9b38dae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element ref="ns3:_Flow_SignoffStatu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622c4-136b-4675-95da-e5d26a46cb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cf124d5-ef80-4202-9aa5-f4a130a4a7c4}" ma:internalName="TaxCatchAll" ma:showField="CatchAllData" ma:web="e73622c4-136b-4675-95da-e5d26a46cb9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37e1cb-b423-4f78-bee9-d36b9b38dae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_Flow_SignoffStatus" ma:index="21" nillable="true" ma:displayName="Sign-off status" ma:internalName="Sign_x002d_off_x0020_status">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ac7e46e6-79dd-420e-99dc-c75ba4a29b0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d237e1cb-b423-4f78-bee9-d36b9b38daee" xsi:nil="true"/>
    <TaxCatchAll xmlns="e73622c4-136b-4675-95da-e5d26a46cb91" xsi:nil="true"/>
    <lcf76f155ced4ddcb4097134ff3c332f xmlns="d237e1cb-b423-4f78-bee9-d36b9b38daee">
      <Terms xmlns="http://schemas.microsoft.com/office/infopath/2007/PartnerControls"/>
    </lcf76f155ced4ddcb4097134ff3c332f>
    <MediaLengthInSeconds xmlns="d237e1cb-b423-4f78-bee9-d36b9b38daee" xsi:nil="true"/>
    <SharedWithUsers xmlns="e73622c4-136b-4675-95da-e5d26a46cb91">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A024DB-0835-48FF-A8FC-A877D6157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3622c4-136b-4675-95da-e5d26a46cb91"/>
    <ds:schemaRef ds:uri="d237e1cb-b423-4f78-bee9-d36b9b38da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46363A-31CB-4B9D-82F4-AB498D35579D}">
  <ds:schemaRefs>
    <ds:schemaRef ds:uri="http://schemas.microsoft.com/office/2006/metadata/properties"/>
    <ds:schemaRef ds:uri="http://schemas.microsoft.com/office/2006/documentManagement/types"/>
    <ds:schemaRef ds:uri="http://purl.org/dc/dcmitype/"/>
    <ds:schemaRef ds:uri="http://www.w3.org/XML/1998/namespace"/>
    <ds:schemaRef ds:uri="d237e1cb-b423-4f78-bee9-d36b9b38daee"/>
    <ds:schemaRef ds:uri="http://purl.org/dc/elements/1.1/"/>
    <ds:schemaRef ds:uri="http://purl.org/dc/terms/"/>
    <ds:schemaRef ds:uri="http://schemas.microsoft.com/office/infopath/2007/PartnerControls"/>
    <ds:schemaRef ds:uri="http://schemas.openxmlformats.org/package/2006/metadata/core-properties"/>
    <ds:schemaRef ds:uri="e73622c4-136b-4675-95da-e5d26a46cb91"/>
  </ds:schemaRefs>
</ds:datastoreItem>
</file>

<file path=customXml/itemProps3.xml><?xml version="1.0" encoding="utf-8"?>
<ds:datastoreItem xmlns:ds="http://schemas.openxmlformats.org/officeDocument/2006/customXml" ds:itemID="{995F8A09-7D03-41F1-B065-BF36E9A7FD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summary</vt:lpstr>
      <vt:lpstr>NEW integrated RA (S + L)</vt:lpstr>
      <vt:lpstr>Trang bìa</vt:lpstr>
      <vt:lpstr>Hướng dẫn Công cụ đánh giá rủi</vt:lpstr>
      <vt:lpstr>Overview and guidance</vt:lpstr>
      <vt:lpstr>Indiv. cert. Risk Assessment</vt:lpstr>
      <vt:lpstr>Risk assessment l1</vt:lpstr>
      <vt:lpstr>Sheet2</vt:lpstr>
      <vt:lpstr>Group risk assessment L0</vt:lpstr>
      <vt:lpstr>Trang tổng quan</vt:lpstr>
      <vt:lpstr>Basic Risk Assessment DATASHEET</vt:lpstr>
      <vt:lpstr>Hướng dẫn Chuổi cung ứng</vt:lpstr>
      <vt:lpstr>Đánh giá rủi ro chuổi cung ứng</vt:lpstr>
      <vt:lpstr>terms</vt:lpstr>
      <vt:lpstr>'Trang bìa'!Print_Area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Koen den Braber</dc:creator>
  <cp:keywords/>
  <dc:description/>
  <cp:lastModifiedBy>Felix Krussmann</cp:lastModifiedBy>
  <cp:revision/>
  <dcterms:created xsi:type="dcterms:W3CDTF">2018-12-05T13:53:38Z</dcterms:created>
  <dcterms:modified xsi:type="dcterms:W3CDTF">2023-05-12T14:47:30Z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0x0101008B7E0036CE6A3541B3AB760440CA990C</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MediaServiceImageTags">
    <vt:lpwstr/>
  </property>
</Properties>
</file>